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0\ÚD - NR 2020\"/>
    </mc:Choice>
  </mc:AlternateContent>
  <bookViews>
    <workbookView xWindow="0" yWindow="0" windowWidth="21570" windowHeight="7755"/>
  </bookViews>
  <sheets>
    <sheet name="2020" sheetId="14" r:id="rId1"/>
    <sheet name="List1" sheetId="18" r:id="rId2"/>
  </sheets>
  <definedNames>
    <definedName name="_xlnm._FilterDatabase" localSheetId="0" hidden="1">'2020'!$A$1:$F$165</definedName>
    <definedName name="_xlnm.Print_Area" localSheetId="0">'2020'!$A$1:$F$163</definedName>
  </definedNames>
  <calcPr calcId="162913"/>
</workbook>
</file>

<file path=xl/calcChain.xml><?xml version="1.0" encoding="utf-8"?>
<calcChain xmlns="http://schemas.openxmlformats.org/spreadsheetml/2006/main">
  <c r="J1038" i="14" l="1"/>
  <c r="G167" i="14"/>
  <c r="F61" i="14"/>
  <c r="G166" i="14" l="1"/>
  <c r="F82" i="14" l="1"/>
  <c r="F73" i="14" l="1"/>
  <c r="F122" i="14"/>
  <c r="F107" i="14"/>
  <c r="F5" i="14" l="1"/>
  <c r="F14" i="14"/>
  <c r="F124" i="14" l="1"/>
  <c r="F119" i="14"/>
  <c r="F86" i="14"/>
  <c r="F127" i="14" l="1"/>
  <c r="F63" i="14"/>
  <c r="G168" i="14" l="1"/>
  <c r="F160" i="14" l="1"/>
  <c r="F77" i="14" l="1"/>
  <c r="F43" i="14" l="1"/>
  <c r="F59" i="14" l="1"/>
  <c r="F17" i="14" l="1"/>
  <c r="F4" i="14" s="1"/>
  <c r="F70" i="14" l="1"/>
  <c r="F117" i="14" l="1"/>
  <c r="F45" i="14" l="1"/>
  <c r="F115" i="14" l="1"/>
  <c r="F80" i="14" l="1"/>
  <c r="F138" i="14" l="1"/>
  <c r="F137" i="14" s="1"/>
  <c r="F135" i="14"/>
  <c r="F133" i="14"/>
  <c r="F130" i="14"/>
  <c r="F113" i="14"/>
  <c r="F94" i="14"/>
  <c r="F111" i="14"/>
  <c r="F109" i="14"/>
  <c r="F105" i="14"/>
  <c r="F103" i="14"/>
  <c r="F92" i="14"/>
  <c r="F67" i="14"/>
  <c r="F57" i="14"/>
  <c r="F55" i="14"/>
  <c r="F53" i="14"/>
  <c r="F51" i="14"/>
  <c r="F49" i="14"/>
  <c r="F47" i="14"/>
  <c r="F41" i="14"/>
  <c r="F39" i="14"/>
  <c r="F38" i="14" s="1"/>
  <c r="F36" i="14"/>
  <c r="F30" i="14"/>
  <c r="G3" i="14" s="1"/>
  <c r="F27" i="14"/>
  <c r="F26" i="14" s="1"/>
  <c r="F129" i="14" l="1"/>
  <c r="F132" i="14"/>
  <c r="F69" i="14"/>
  <c r="F97" i="14"/>
  <c r="F72" i="14" s="1"/>
  <c r="F29" i="14"/>
  <c r="F35" i="14" l="1"/>
  <c r="F3" i="14" s="1"/>
  <c r="G4" i="14" l="1"/>
</calcChain>
</file>

<file path=xl/sharedStrings.xml><?xml version="1.0" encoding="utf-8"?>
<sst xmlns="http://schemas.openxmlformats.org/spreadsheetml/2006/main" count="207" uniqueCount="109">
  <si>
    <t>odpa</t>
  </si>
  <si>
    <t>položka</t>
  </si>
  <si>
    <t>organizace</t>
  </si>
  <si>
    <t>účelový znak (UZ)</t>
  </si>
  <si>
    <t>druh příjmu nebo výdaj - text</t>
  </si>
  <si>
    <t>31410000000</t>
  </si>
  <si>
    <t xml:space="preserve">Udržitelnost projektů </t>
  </si>
  <si>
    <t xml:space="preserve">budovy, haly stavby                                                       </t>
  </si>
  <si>
    <t>nákup služeb</t>
  </si>
  <si>
    <t>nákup materiálu jinde nezařazený</t>
  </si>
  <si>
    <t>poštovní služby</t>
  </si>
  <si>
    <t>opravy a udržování</t>
  </si>
  <si>
    <t>drobný hmotný dlouhodobý majetek</t>
  </si>
  <si>
    <t>platby daní a poplatků státnímu rozpočtu</t>
  </si>
  <si>
    <t>úhrady sankcí jiným rozpočtům</t>
  </si>
  <si>
    <t xml:space="preserve"> </t>
  </si>
  <si>
    <t xml:space="preserve">nákup služeb </t>
  </si>
  <si>
    <t>pohoštění</t>
  </si>
  <si>
    <t>cestovné</t>
  </si>
  <si>
    <t>dlouhodobý drobný hmotný majetek</t>
  </si>
  <si>
    <t>31610000000</t>
  </si>
  <si>
    <t>konzultační, poradenské a právní služby</t>
  </si>
  <si>
    <t>budovy, haly, stavby</t>
  </si>
  <si>
    <t>Veřejné osvětlení města</t>
  </si>
  <si>
    <t>Mobiliář města</t>
  </si>
  <si>
    <t>Cyklodoprava</t>
  </si>
  <si>
    <t>Parkování - Kamenný vrch</t>
  </si>
  <si>
    <t>Kamencové jezero</t>
  </si>
  <si>
    <t>konzultační, poradenské a právní služby (studie)</t>
  </si>
  <si>
    <t>Rekonstrukce/oprava kanalizace</t>
  </si>
  <si>
    <t>Reko uličních vpustí a reko povrchů komunikací-koordinace se správci sítí</t>
  </si>
  <si>
    <t>Investice Školská zařízení</t>
  </si>
  <si>
    <t>Písečná - domov pro seniory - modernizace</t>
  </si>
  <si>
    <t>výdaje z finančního vypořádání minulých let mezi krajem a obcemi</t>
  </si>
  <si>
    <t>ostatní nákup dlouhodobého nehmotnéh majetku</t>
  </si>
  <si>
    <t>knihy, učební pomůcky, tisk</t>
  </si>
  <si>
    <t>výpočetní technika (metropolitní sítě)</t>
  </si>
  <si>
    <t>Otevřené a moderní úřady</t>
  </si>
  <si>
    <t>31729000000</t>
  </si>
  <si>
    <t>Operační program zaměstnanost (OPZ)</t>
  </si>
  <si>
    <t xml:space="preserve">Prostupné zaměstnávání v Chomutově </t>
  </si>
  <si>
    <t>služby školení a vzdělávání</t>
  </si>
  <si>
    <t>platy zaměstnanců v pravovním poměru</t>
  </si>
  <si>
    <t>povinné sociální pojištění</t>
  </si>
  <si>
    <t>povinné zdravotní pojištění</t>
  </si>
  <si>
    <t>31829000000</t>
  </si>
  <si>
    <t>Reko zařízení fotbalové hřiště dr. Jánského</t>
  </si>
  <si>
    <t>31831000000</t>
  </si>
  <si>
    <t>Metropolitní sítě</t>
  </si>
  <si>
    <t>31833000000</t>
  </si>
  <si>
    <t>výpočetní technika včetně datových sítí</t>
  </si>
  <si>
    <t>Chytrý Chomutov</t>
  </si>
  <si>
    <t>PB 2017 - Přestupák Palackého ul.</t>
  </si>
  <si>
    <t>Park ČSA</t>
  </si>
  <si>
    <t>Příprava projektů a služeb</t>
  </si>
  <si>
    <t>dotace</t>
  </si>
  <si>
    <t>Rekonstrukce lávky přes I/13 k nádraží ČD</t>
  </si>
  <si>
    <t>Rekonstrukce ulice Resslova</t>
  </si>
  <si>
    <t>Revitalizace sídliště Za Zborovskou - komunikace, parkování, VP</t>
  </si>
  <si>
    <t>Revitalizace sídliště Severka -1.etapa</t>
  </si>
  <si>
    <t>Reko ulice Husova - 1. etapa (chodníky, VO, komunikace)</t>
  </si>
  <si>
    <t>Lávka u tenisových kurtů</t>
  </si>
  <si>
    <t>stroje, přístroje zařízení</t>
  </si>
  <si>
    <t>MPSV  - Ministersvo práce a sociálních věcí</t>
  </si>
  <si>
    <t xml:space="preserve">Interreg V/A - Přeshraniční spolupráce </t>
  </si>
  <si>
    <t>SFDI - Státní fond dopravní infrastruktury</t>
  </si>
  <si>
    <t>Historické památky</t>
  </si>
  <si>
    <t>Ostatní investice</t>
  </si>
  <si>
    <t>Sekce rozvoj</t>
  </si>
  <si>
    <t>Příprava a udržitelnost projektů</t>
  </si>
  <si>
    <t>Budovy a majetek SMCH</t>
  </si>
  <si>
    <t>šestky celkem</t>
  </si>
  <si>
    <t>pětky celkem</t>
  </si>
  <si>
    <t>Nové chodníky Hornická-Zengerova-Heyrovského (Jitřenka - chodníky, VO a parkovací stání)</t>
  </si>
  <si>
    <t>nákup služeb (PP)</t>
  </si>
  <si>
    <t>stroje, přístroje, zařízení (KS)</t>
  </si>
  <si>
    <t>Výměna dveří u výtahů v DS</t>
  </si>
  <si>
    <t>Kamencové jezero - zahájení reko Přemyslova I. etapa</t>
  </si>
  <si>
    <t>Rekonstrukce OVS - Chelčického</t>
  </si>
  <si>
    <t>Participativní rozpočet 2020 (PB)</t>
  </si>
  <si>
    <t>Havárie opěrné zdi Kaufland</t>
  </si>
  <si>
    <t>Odstranění vlhkosti v družině ZŠ Na Příkopech</t>
  </si>
  <si>
    <t>Investice - komunikace, chodníky, parkoviště, cyklo</t>
  </si>
  <si>
    <t>Závory k vybraným parkovištím</t>
  </si>
  <si>
    <t>Rekonstrukce komunikace Tomáše ze Štítného III. Etapa</t>
  </si>
  <si>
    <t>Parkování ul. Mostecká (tykev) II. Etapa</t>
  </si>
  <si>
    <t>Historické památky města Chomutova</t>
  </si>
  <si>
    <t xml:space="preserve">Vodolyžařský vlek </t>
  </si>
  <si>
    <t>Mosty, lávky</t>
  </si>
  <si>
    <t>Střecha ZŠ Příkopy</t>
  </si>
  <si>
    <t>Územní plánování (studie analýzy, průzkumy, VP)</t>
  </si>
  <si>
    <t>náhrady mezd v době nemoci</t>
  </si>
  <si>
    <t>Revitalizace sportoviště Heyrovského softbal - parkování</t>
  </si>
  <si>
    <t>3909000000</t>
  </si>
  <si>
    <t>rozpočet 2020</t>
  </si>
  <si>
    <t>ODBOR ROZVOJE A INVESTIC  2020</t>
  </si>
  <si>
    <t>Příprava projektů - zásobník PD</t>
  </si>
  <si>
    <t>31928000000</t>
  </si>
  <si>
    <t>ostatní</t>
  </si>
  <si>
    <t>Reko komunikace a chodníku ul. Bezručova</t>
  </si>
  <si>
    <t>nájemné</t>
  </si>
  <si>
    <t>Podzemní kontejnery</t>
  </si>
  <si>
    <t>Obnova povrchů komunikací</t>
  </si>
  <si>
    <t>Opěrná zeď u Lidlu</t>
  </si>
  <si>
    <t>PHM</t>
  </si>
  <si>
    <t>podlimitní technické zhodnocení</t>
  </si>
  <si>
    <t>třetí  H+J kráceno o 100 mil.</t>
  </si>
  <si>
    <t>32005000000</t>
  </si>
  <si>
    <t>Rekonstrukce ulice Komenského - I a II. etapa ( chodníky, vozovka, VO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</si>
</sst>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color rgb="FF000000"/>
      <name val="Arial CE"/>
      <charset val="238"/>
    </font>
    <font>
      <sz val="8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8"/>
      <color theme="0"/>
      <name val="Arial"/>
      <family val="2"/>
      <charset val="238"/>
    </font>
    <font>
      <b/>
      <sz val="12"/>
      <color theme="0"/>
      <name val="Arial"/>
      <family val="2"/>
      <charset val="238"/>
    </font>
    <font>
      <b/>
      <sz val="12"/>
      <color rgb="FFFFFF0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0"/>
      <name val="Arial"/>
      <family val="2"/>
      <charset val="238"/>
    </font>
    <font>
      <sz val="14"/>
      <color theme="0"/>
      <name val="Arial"/>
      <family val="2"/>
      <charset val="238"/>
    </font>
    <font>
      <b/>
      <sz val="14"/>
      <color theme="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9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rgb="FFFFFF99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rgb="FFFFFFFF"/>
      </patternFill>
    </fill>
    <fill>
      <patternFill patternType="solid">
        <fgColor theme="0"/>
        <bgColor rgb="FFFFFF99"/>
      </patternFill>
    </fill>
    <fill>
      <patternFill patternType="solid">
        <fgColor theme="0" tint="-0.249977111117893"/>
        <bgColor rgb="FFFFFF99"/>
      </patternFill>
    </fill>
    <fill>
      <patternFill patternType="solid">
        <fgColor theme="0" tint="-0.249977111117893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 tint="-0.499984740745262"/>
        <bgColor rgb="FFB8CCE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3366FF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Border="0" applyProtection="0"/>
  </cellStyleXfs>
  <cellXfs count="226">
    <xf numFmtId="0" fontId="0" fillId="0" borderId="0" xfId="0"/>
    <xf numFmtId="0" fontId="0" fillId="3" borderId="0" xfId="0" applyFill="1"/>
    <xf numFmtId="0" fontId="16" fillId="0" borderId="0" xfId="0" applyFont="1"/>
    <xf numFmtId="0" fontId="17" fillId="0" borderId="0" xfId="0" applyFont="1"/>
    <xf numFmtId="0" fontId="2" fillId="0" borderId="0" xfId="0" applyFont="1"/>
    <xf numFmtId="0" fontId="18" fillId="0" borderId="0" xfId="0" applyFont="1"/>
    <xf numFmtId="4" fontId="0" fillId="0" borderId="0" xfId="0" applyNumberFormat="1" applyAlignment="1">
      <alignment horizontal="center"/>
    </xf>
    <xf numFmtId="4" fontId="11" fillId="5" borderId="3" xfId="0" applyNumberFormat="1" applyFont="1" applyFill="1" applyBorder="1" applyAlignment="1">
      <alignment horizontal="center" vertical="center"/>
    </xf>
    <xf numFmtId="4" fontId="11" fillId="7" borderId="3" xfId="0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 applyProtection="1"/>
    <xf numFmtId="0" fontId="1" fillId="8" borderId="1" xfId="1" applyFont="1" applyFill="1" applyBorder="1" applyAlignment="1" applyProtection="1"/>
    <xf numFmtId="0" fontId="6" fillId="0" borderId="1" xfId="0" applyFont="1" applyBorder="1"/>
    <xf numFmtId="0" fontId="7" fillId="6" borderId="1" xfId="0" applyFont="1" applyFill="1" applyBorder="1"/>
    <xf numFmtId="0" fontId="1" fillId="0" borderId="1" xfId="0" applyFont="1" applyBorder="1"/>
    <xf numFmtId="0" fontId="7" fillId="6" borderId="2" xfId="0" applyFont="1" applyFill="1" applyBorder="1"/>
    <xf numFmtId="0" fontId="11" fillId="5" borderId="3" xfId="0" applyFont="1" applyFill="1" applyBorder="1"/>
    <xf numFmtId="0" fontId="2" fillId="6" borderId="1" xfId="0" applyFont="1" applyFill="1" applyBorder="1"/>
    <xf numFmtId="0" fontId="11" fillId="4" borderId="3" xfId="0" applyFont="1" applyFill="1" applyBorder="1"/>
    <xf numFmtId="0" fontId="6" fillId="3" borderId="1" xfId="0" applyFont="1" applyFill="1" applyBorder="1"/>
    <xf numFmtId="0" fontId="1" fillId="3" borderId="4" xfId="0" applyFont="1" applyFill="1" applyBorder="1"/>
    <xf numFmtId="0" fontId="6" fillId="0" borderId="4" xfId="0" applyFont="1" applyBorder="1"/>
    <xf numFmtId="0" fontId="7" fillId="6" borderId="6" xfId="0" applyFont="1" applyFill="1" applyBorder="1"/>
    <xf numFmtId="0" fontId="6" fillId="0" borderId="1" xfId="0" applyFont="1" applyFill="1" applyBorder="1"/>
    <xf numFmtId="0" fontId="7" fillId="6" borderId="6" xfId="0" applyFont="1" applyFill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7" fillId="6" borderId="1" xfId="0" applyFont="1" applyFill="1" applyBorder="1" applyAlignment="1">
      <alignment horizontal="right" vertical="center"/>
    </xf>
    <xf numFmtId="0" fontId="11" fillId="5" borderId="7" xfId="0" applyFont="1" applyFill="1" applyBorder="1" applyAlignment="1">
      <alignment horizontal="right" vertical="center"/>
    </xf>
    <xf numFmtId="0" fontId="7" fillId="6" borderId="2" xfId="0" applyFont="1" applyFill="1" applyBorder="1" applyAlignment="1">
      <alignment horizontal="right" vertical="center"/>
    </xf>
    <xf numFmtId="0" fontId="11" fillId="5" borderId="3" xfId="0" applyFont="1" applyFill="1" applyBorder="1" applyAlignment="1">
      <alignment horizontal="right" vertical="center"/>
    </xf>
    <xf numFmtId="0" fontId="11" fillId="4" borderId="3" xfId="1" applyFont="1" applyFill="1" applyBorder="1" applyAlignment="1" applyProtection="1"/>
    <xf numFmtId="0" fontId="5" fillId="10" borderId="2" xfId="1" applyFont="1" applyFill="1" applyBorder="1" applyAlignment="1" applyProtection="1"/>
    <xf numFmtId="0" fontId="4" fillId="2" borderId="4" xfId="1" applyFont="1" applyFill="1" applyBorder="1" applyAlignment="1" applyProtection="1"/>
    <xf numFmtId="0" fontId="4" fillId="2" borderId="1" xfId="0" applyFont="1" applyFill="1" applyBorder="1" applyAlignment="1">
      <alignment wrapText="1"/>
    </xf>
    <xf numFmtId="0" fontId="5" fillId="10" borderId="1" xfId="0" applyFont="1" applyFill="1" applyBorder="1" applyAlignment="1">
      <alignment wrapText="1"/>
    </xf>
    <xf numFmtId="0" fontId="4" fillId="2" borderId="4" xfId="0" applyFont="1" applyFill="1" applyBorder="1" applyAlignment="1">
      <alignment wrapText="1"/>
    </xf>
    <xf numFmtId="0" fontId="6" fillId="3" borderId="1" xfId="0" applyFont="1" applyFill="1" applyBorder="1" applyAlignment="1">
      <alignment wrapText="1"/>
    </xf>
    <xf numFmtId="0" fontId="7" fillId="6" borderId="1" xfId="0" applyFont="1" applyFill="1" applyBorder="1" applyAlignment="1">
      <alignment wrapText="1"/>
    </xf>
    <xf numFmtId="0" fontId="7" fillId="6" borderId="2" xfId="0" applyFont="1" applyFill="1" applyBorder="1" applyAlignment="1">
      <alignment wrapText="1"/>
    </xf>
    <xf numFmtId="0" fontId="11" fillId="5" borderId="3" xfId="0" applyFont="1" applyFill="1" applyBorder="1" applyAlignment="1">
      <alignment wrapText="1"/>
    </xf>
    <xf numFmtId="0" fontId="6" fillId="3" borderId="2" xfId="0" applyFont="1" applyFill="1" applyBorder="1"/>
    <xf numFmtId="4" fontId="7" fillId="6" borderId="6" xfId="0" applyNumberFormat="1" applyFont="1" applyFill="1" applyBorder="1" applyAlignment="1">
      <alignment horizontal="left"/>
    </xf>
    <xf numFmtId="0" fontId="12" fillId="12" borderId="3" xfId="1" applyFont="1" applyFill="1" applyBorder="1" applyAlignment="1" applyProtection="1">
      <alignment horizontal="center" vertical="center" wrapText="1"/>
    </xf>
    <xf numFmtId="4" fontId="12" fillId="12" borderId="7" xfId="1" applyNumberFormat="1" applyFont="1" applyFill="1" applyBorder="1" applyAlignment="1" applyProtection="1">
      <alignment horizontal="center" vertical="center" wrapText="1"/>
    </xf>
    <xf numFmtId="0" fontId="8" fillId="0" borderId="0" xfId="0" applyFont="1"/>
    <xf numFmtId="0" fontId="11" fillId="7" borderId="3" xfId="0" applyFont="1" applyFill="1" applyBorder="1" applyAlignment="1">
      <alignment horizontal="left" vertical="center" wrapText="1"/>
    </xf>
    <xf numFmtId="0" fontId="1" fillId="0" borderId="4" xfId="0" applyFont="1" applyBorder="1"/>
    <xf numFmtId="0" fontId="4" fillId="2" borderId="2" xfId="0" applyFont="1" applyFill="1" applyBorder="1" applyAlignment="1">
      <alignment wrapText="1"/>
    </xf>
    <xf numFmtId="0" fontId="5" fillId="10" borderId="4" xfId="0" applyFont="1" applyFill="1" applyBorder="1" applyAlignment="1">
      <alignment wrapText="1"/>
    </xf>
    <xf numFmtId="4" fontId="7" fillId="6" borderId="1" xfId="0" applyNumberFormat="1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 applyProtection="1">
      <alignment horizontal="center" vertical="center"/>
    </xf>
    <xf numFmtId="4" fontId="1" fillId="8" borderId="1" xfId="1" applyNumberFormat="1" applyFont="1" applyFill="1" applyBorder="1" applyAlignment="1" applyProtection="1">
      <alignment horizontal="center" vertical="center"/>
    </xf>
    <xf numFmtId="4" fontId="5" fillId="10" borderId="2" xfId="1" applyNumberFormat="1" applyFont="1" applyFill="1" applyBorder="1" applyAlignment="1" applyProtection="1">
      <alignment horizontal="center" vertical="center"/>
    </xf>
    <xf numFmtId="4" fontId="4" fillId="2" borderId="4" xfId="1" applyNumberFormat="1" applyFont="1" applyFill="1" applyBorder="1" applyAlignment="1" applyProtection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" fontId="11" fillId="4" borderId="3" xfId="0" applyNumberFormat="1" applyFont="1" applyFill="1" applyBorder="1" applyAlignment="1">
      <alignment horizontal="center" vertical="center"/>
    </xf>
    <xf numFmtId="4" fontId="7" fillId="6" borderId="1" xfId="0" applyNumberFormat="1" applyFont="1" applyFill="1" applyBorder="1" applyAlignment="1">
      <alignment horizontal="center" vertical="center"/>
    </xf>
    <xf numFmtId="4" fontId="7" fillId="6" borderId="2" xfId="0" applyNumberFormat="1" applyFont="1" applyFill="1" applyBorder="1" applyAlignment="1">
      <alignment horizontal="center" vertical="center" wrapText="1"/>
    </xf>
    <xf numFmtId="4" fontId="11" fillId="5" borderId="3" xfId="0" applyNumberFormat="1" applyFont="1" applyFill="1" applyBorder="1" applyAlignment="1">
      <alignment horizontal="center" vertical="center" wrapText="1"/>
    </xf>
    <xf numFmtId="4" fontId="2" fillId="6" borderId="1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4" fontId="7" fillId="6" borderId="20" xfId="0" applyNumberFormat="1" applyFont="1" applyFill="1" applyBorder="1" applyAlignment="1">
      <alignment horizontal="center" vertical="center"/>
    </xf>
    <xf numFmtId="4" fontId="7" fillId="6" borderId="22" xfId="0" applyNumberFormat="1" applyFont="1" applyFill="1" applyBorder="1" applyAlignment="1">
      <alignment horizontal="center" vertical="center"/>
    </xf>
    <xf numFmtId="4" fontId="2" fillId="6" borderId="22" xfId="0" applyNumberFormat="1" applyFont="1" applyFill="1" applyBorder="1" applyAlignment="1">
      <alignment horizontal="center" vertical="center"/>
    </xf>
    <xf numFmtId="4" fontId="2" fillId="6" borderId="23" xfId="0" applyNumberFormat="1" applyFont="1" applyFill="1" applyBorder="1" applyAlignment="1">
      <alignment horizontal="center" vertical="center"/>
    </xf>
    <xf numFmtId="4" fontId="5" fillId="10" borderId="22" xfId="0" applyNumberFormat="1" applyFont="1" applyFill="1" applyBorder="1" applyAlignment="1">
      <alignment horizontal="center" vertical="center" wrapText="1"/>
    </xf>
    <xf numFmtId="4" fontId="5" fillId="10" borderId="23" xfId="0" applyNumberFormat="1" applyFont="1" applyFill="1" applyBorder="1" applyAlignment="1">
      <alignment horizontal="center" vertical="center" wrapText="1"/>
    </xf>
    <xf numFmtId="4" fontId="7" fillId="6" borderId="8" xfId="0" applyNumberFormat="1" applyFont="1" applyFill="1" applyBorder="1" applyAlignment="1">
      <alignment horizontal="center" vertical="center"/>
    </xf>
    <xf numFmtId="4" fontId="7" fillId="6" borderId="6" xfId="0" applyNumberFormat="1" applyFont="1" applyFill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22" fillId="7" borderId="3" xfId="1" applyFont="1" applyFill="1" applyBorder="1" applyAlignment="1" applyProtection="1">
      <alignment horizontal="right" vertical="center"/>
    </xf>
    <xf numFmtId="0" fontId="22" fillId="7" borderId="9" xfId="1" applyFont="1" applyFill="1" applyBorder="1" applyAlignment="1" applyProtection="1">
      <alignment horizontal="right" vertical="center"/>
    </xf>
    <xf numFmtId="49" fontId="22" fillId="7" borderId="3" xfId="0" applyNumberFormat="1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14" fontId="13" fillId="0" borderId="0" xfId="0" applyNumberFormat="1" applyFont="1" applyAlignment="1">
      <alignment horizontal="right" vertical="center"/>
    </xf>
    <xf numFmtId="0" fontId="19" fillId="4" borderId="3" xfId="1" applyFont="1" applyFill="1" applyBorder="1" applyAlignment="1" applyProtection="1">
      <alignment horizontal="right" vertical="center"/>
    </xf>
    <xf numFmtId="0" fontId="19" fillId="4" borderId="9" xfId="1" applyFont="1" applyFill="1" applyBorder="1" applyAlignment="1" applyProtection="1">
      <alignment horizontal="right" vertical="center"/>
    </xf>
    <xf numFmtId="49" fontId="19" fillId="4" borderId="3" xfId="1" applyNumberFormat="1" applyFont="1" applyFill="1" applyBorder="1" applyAlignment="1" applyProtection="1">
      <alignment horizontal="right" vertical="center"/>
    </xf>
    <xf numFmtId="0" fontId="2" fillId="6" borderId="2" xfId="0" applyFont="1" applyFill="1" applyBorder="1" applyAlignment="1">
      <alignment horizontal="right" vertical="center"/>
    </xf>
    <xf numFmtId="0" fontId="4" fillId="2" borderId="1" xfId="1" applyFont="1" applyFill="1" applyBorder="1" applyAlignment="1" applyProtection="1">
      <alignment horizontal="right" vertical="center"/>
    </xf>
    <xf numFmtId="0" fontId="4" fillId="2" borderId="12" xfId="1" applyFont="1" applyFill="1" applyBorder="1" applyAlignment="1" applyProtection="1">
      <alignment horizontal="right" vertical="center"/>
    </xf>
    <xf numFmtId="49" fontId="4" fillId="2" borderId="1" xfId="1" applyNumberFormat="1" applyFont="1" applyFill="1" applyBorder="1" applyAlignment="1" applyProtection="1">
      <alignment horizontal="right" vertical="center"/>
    </xf>
    <xf numFmtId="0" fontId="1" fillId="8" borderId="1" xfId="1" applyFont="1" applyFill="1" applyBorder="1" applyAlignment="1" applyProtection="1">
      <alignment horizontal="right" vertical="center"/>
    </xf>
    <xf numFmtId="49" fontId="1" fillId="8" borderId="12" xfId="1" applyNumberFormat="1" applyFont="1" applyFill="1" applyBorder="1" applyAlignment="1" applyProtection="1">
      <alignment horizontal="right" vertical="center"/>
    </xf>
    <xf numFmtId="0" fontId="1" fillId="8" borderId="12" xfId="1" applyFont="1" applyFill="1" applyBorder="1" applyAlignment="1" applyProtection="1">
      <alignment horizontal="right" vertical="center"/>
    </xf>
    <xf numFmtId="0" fontId="4" fillId="10" borderId="2" xfId="1" applyFont="1" applyFill="1" applyBorder="1" applyAlignment="1" applyProtection="1">
      <alignment horizontal="right" vertical="center"/>
    </xf>
    <xf numFmtId="0" fontId="4" fillId="10" borderId="11" xfId="1" applyFont="1" applyFill="1" applyBorder="1" applyAlignment="1" applyProtection="1">
      <alignment horizontal="right" vertical="center"/>
    </xf>
    <xf numFmtId="49" fontId="5" fillId="10" borderId="2" xfId="1" applyNumberFormat="1" applyFont="1" applyFill="1" applyBorder="1" applyAlignment="1" applyProtection="1">
      <alignment horizontal="right" vertical="center"/>
    </xf>
    <xf numFmtId="49" fontId="4" fillId="0" borderId="1" xfId="1" applyNumberFormat="1" applyFont="1" applyFill="1" applyBorder="1" applyAlignment="1" applyProtection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0" fontId="4" fillId="2" borderId="12" xfId="0" applyFont="1" applyFill="1" applyBorder="1" applyAlignment="1">
      <alignment horizontal="right" vertical="center"/>
    </xf>
    <xf numFmtId="49" fontId="4" fillId="0" borderId="4" xfId="1" applyNumberFormat="1" applyFont="1" applyFill="1" applyBorder="1" applyAlignment="1" applyProtection="1">
      <alignment horizontal="right" vertical="center"/>
    </xf>
    <xf numFmtId="0" fontId="11" fillId="4" borderId="3" xfId="0" applyFont="1" applyFill="1" applyBorder="1" applyAlignment="1">
      <alignment horizontal="right" vertical="center"/>
    </xf>
    <xf numFmtId="0" fontId="11" fillId="4" borderId="9" xfId="0" applyFont="1" applyFill="1" applyBorder="1" applyAlignment="1">
      <alignment horizontal="right" vertical="center"/>
    </xf>
    <xf numFmtId="49" fontId="11" fillId="4" borderId="3" xfId="0" applyNumberFormat="1" applyFont="1" applyFill="1" applyBorder="1" applyAlignment="1">
      <alignment horizontal="right" vertical="center"/>
    </xf>
    <xf numFmtId="0" fontId="6" fillId="0" borderId="12" xfId="0" applyFont="1" applyBorder="1" applyAlignment="1">
      <alignment horizontal="right" vertical="center"/>
    </xf>
    <xf numFmtId="0" fontId="7" fillId="6" borderId="12" xfId="0" applyFont="1" applyFill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1" fillId="6" borderId="1" xfId="0" applyFont="1" applyFill="1" applyBorder="1" applyAlignment="1">
      <alignment horizontal="right" vertical="center"/>
    </xf>
    <xf numFmtId="0" fontId="7" fillId="6" borderId="11" xfId="0" applyFont="1" applyFill="1" applyBorder="1" applyAlignment="1">
      <alignment horizontal="right" vertical="center"/>
    </xf>
    <xf numFmtId="0" fontId="2" fillId="6" borderId="1" xfId="0" applyFont="1" applyFill="1" applyBorder="1" applyAlignment="1">
      <alignment horizontal="right" vertical="center"/>
    </xf>
    <xf numFmtId="0" fontId="11" fillId="5" borderId="9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horizontal="right" vertical="center"/>
    </xf>
    <xf numFmtId="0" fontId="4" fillId="2" borderId="13" xfId="0" applyFont="1" applyFill="1" applyBorder="1" applyAlignment="1">
      <alignment horizontal="right" vertical="center"/>
    </xf>
    <xf numFmtId="0" fontId="15" fillId="6" borderId="1" xfId="0" applyFont="1" applyFill="1" applyBorder="1" applyAlignment="1">
      <alignment horizontal="right" vertical="center"/>
    </xf>
    <xf numFmtId="0" fontId="15" fillId="6" borderId="12" xfId="0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right" vertical="center"/>
    </xf>
    <xf numFmtId="0" fontId="14" fillId="5" borderId="3" xfId="0" applyFont="1" applyFill="1" applyBorder="1" applyAlignment="1">
      <alignment horizontal="right" vertical="center"/>
    </xf>
    <xf numFmtId="0" fontId="14" fillId="5" borderId="9" xfId="0" applyFont="1" applyFill="1" applyBorder="1" applyAlignment="1">
      <alignment horizontal="right" vertical="center"/>
    </xf>
    <xf numFmtId="0" fontId="1" fillId="3" borderId="4" xfId="0" applyFont="1" applyFill="1" applyBorder="1" applyAlignment="1">
      <alignment horizontal="right" vertical="center"/>
    </xf>
    <xf numFmtId="0" fontId="1" fillId="3" borderId="13" xfId="0" applyFont="1" applyFill="1" applyBorder="1" applyAlignment="1">
      <alignment horizontal="right" vertical="center"/>
    </xf>
    <xf numFmtId="0" fontId="1" fillId="6" borderId="12" xfId="0" applyFont="1" applyFill="1" applyBorder="1" applyAlignment="1">
      <alignment horizontal="right" vertical="center"/>
    </xf>
    <xf numFmtId="0" fontId="6" fillId="5" borderId="3" xfId="0" applyFont="1" applyFill="1" applyBorder="1" applyAlignment="1">
      <alignment horizontal="right" vertical="center"/>
    </xf>
    <xf numFmtId="0" fontId="6" fillId="5" borderId="9" xfId="0" applyFont="1" applyFill="1" applyBorder="1" applyAlignment="1">
      <alignment horizontal="right" vertical="center"/>
    </xf>
    <xf numFmtId="0" fontId="8" fillId="6" borderId="19" xfId="0" applyFont="1" applyFill="1" applyBorder="1" applyAlignment="1">
      <alignment horizontal="right" vertical="center"/>
    </xf>
    <xf numFmtId="0" fontId="8" fillId="6" borderId="6" xfId="0" applyFont="1" applyFill="1" applyBorder="1" applyAlignment="1">
      <alignment horizontal="right" vertical="center"/>
    </xf>
    <xf numFmtId="0" fontId="6" fillId="3" borderId="15" xfId="0" applyFont="1" applyFill="1" applyBorder="1" applyAlignment="1">
      <alignment horizontal="right" vertical="center"/>
    </xf>
    <xf numFmtId="0" fontId="6" fillId="3" borderId="2" xfId="0" applyFont="1" applyFill="1" applyBorder="1" applyAlignment="1">
      <alignment horizontal="right" vertical="center"/>
    </xf>
    <xf numFmtId="0" fontId="6" fillId="0" borderId="16" xfId="0" applyFont="1" applyBorder="1" applyAlignment="1">
      <alignment horizontal="right" vertical="center"/>
    </xf>
    <xf numFmtId="0" fontId="7" fillId="6" borderId="16" xfId="0" applyFont="1" applyFill="1" applyBorder="1" applyAlignment="1">
      <alignment horizontal="right" vertical="center"/>
    </xf>
    <xf numFmtId="0" fontId="2" fillId="6" borderId="16" xfId="0" applyFont="1" applyFill="1" applyBorder="1" applyAlignment="1">
      <alignment horizontal="right" vertical="center"/>
    </xf>
    <xf numFmtId="0" fontId="6" fillId="0" borderId="17" xfId="0" applyFont="1" applyBorder="1" applyAlignment="1">
      <alignment horizontal="right" vertical="center"/>
    </xf>
    <xf numFmtId="0" fontId="6" fillId="0" borderId="4" xfId="0" applyFont="1" applyBorder="1" applyAlignment="1">
      <alignment horizontal="right" vertical="center"/>
    </xf>
    <xf numFmtId="0" fontId="7" fillId="6" borderId="4" xfId="0" applyFont="1" applyFill="1" applyBorder="1" applyAlignment="1">
      <alignment horizontal="right" vertical="center"/>
    </xf>
    <xf numFmtId="0" fontId="5" fillId="10" borderId="16" xfId="0" applyFont="1" applyFill="1" applyBorder="1" applyAlignment="1">
      <alignment horizontal="right" vertical="center"/>
    </xf>
    <xf numFmtId="0" fontId="5" fillId="10" borderId="1" xfId="0" applyFont="1" applyFill="1" applyBorder="1" applyAlignment="1">
      <alignment horizontal="right" vertical="center"/>
    </xf>
    <xf numFmtId="0" fontId="4" fillId="2" borderId="16" xfId="0" applyFont="1" applyFill="1" applyBorder="1" applyAlignment="1">
      <alignment horizontal="right" vertical="center"/>
    </xf>
    <xf numFmtId="49" fontId="5" fillId="6" borderId="1" xfId="1" applyNumberFormat="1" applyFont="1" applyFill="1" applyBorder="1" applyAlignment="1" applyProtection="1">
      <alignment horizontal="right" vertical="center"/>
    </xf>
    <xf numFmtId="0" fontId="4" fillId="2" borderId="17" xfId="0" applyFont="1" applyFill="1" applyBorder="1" applyAlignment="1">
      <alignment horizontal="right" vertical="center"/>
    </xf>
    <xf numFmtId="0" fontId="5" fillId="10" borderId="17" xfId="0" applyFont="1" applyFill="1" applyBorder="1" applyAlignment="1">
      <alignment horizontal="right" vertical="center"/>
    </xf>
    <xf numFmtId="0" fontId="5" fillId="10" borderId="4" xfId="0" applyFont="1" applyFill="1" applyBorder="1" applyAlignment="1">
      <alignment horizontal="right" vertical="center"/>
    </xf>
    <xf numFmtId="49" fontId="5" fillId="6" borderId="4" xfId="1" applyNumberFormat="1" applyFont="1" applyFill="1" applyBorder="1" applyAlignment="1" applyProtection="1">
      <alignment horizontal="right" vertical="center"/>
    </xf>
    <xf numFmtId="0" fontId="7" fillId="6" borderId="8" xfId="0" applyFont="1" applyFill="1" applyBorder="1" applyAlignment="1">
      <alignment horizontal="right" vertical="center"/>
    </xf>
    <xf numFmtId="0" fontId="7" fillId="6" borderId="0" xfId="0" applyFont="1" applyFill="1" applyBorder="1" applyAlignment="1">
      <alignment horizontal="right" vertical="center"/>
    </xf>
    <xf numFmtId="0" fontId="6" fillId="0" borderId="13" xfId="0" applyFont="1" applyBorder="1" applyAlignment="1">
      <alignment horizontal="right" vertical="center"/>
    </xf>
    <xf numFmtId="0" fontId="7" fillId="6" borderId="13" xfId="0" applyFont="1" applyFill="1" applyBorder="1" applyAlignment="1">
      <alignment horizontal="right" vertical="center"/>
    </xf>
    <xf numFmtId="0" fontId="6" fillId="0" borderId="7" xfId="0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4" fontId="15" fillId="6" borderId="6" xfId="0" applyNumberFormat="1" applyFont="1" applyFill="1" applyBorder="1" applyAlignment="1">
      <alignment horizontal="right" vertical="center"/>
    </xf>
    <xf numFmtId="4" fontId="15" fillId="6" borderId="14" xfId="0" applyNumberFormat="1" applyFont="1" applyFill="1" applyBorder="1" applyAlignment="1">
      <alignment horizontal="right" vertical="center"/>
    </xf>
    <xf numFmtId="1" fontId="7" fillId="6" borderId="6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/>
    </xf>
    <xf numFmtId="0" fontId="6" fillId="0" borderId="12" xfId="0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right" vertical="center"/>
    </xf>
    <xf numFmtId="49" fontId="11" fillId="7" borderId="9" xfId="0" applyNumberFormat="1" applyFont="1" applyFill="1" applyBorder="1" applyAlignment="1">
      <alignment horizontal="right" vertical="center"/>
    </xf>
    <xf numFmtId="49" fontId="11" fillId="4" borderId="9" xfId="1" applyNumberFormat="1" applyFont="1" applyFill="1" applyBorder="1" applyAlignment="1" applyProtection="1">
      <alignment horizontal="right" vertical="center"/>
    </xf>
    <xf numFmtId="49" fontId="4" fillId="2" borderId="12" xfId="1" applyNumberFormat="1" applyFont="1" applyFill="1" applyBorder="1" applyAlignment="1" applyProtection="1">
      <alignment horizontal="right" vertical="center"/>
    </xf>
    <xf numFmtId="49" fontId="9" fillId="2" borderId="12" xfId="1" applyNumberFormat="1" applyFont="1" applyFill="1" applyBorder="1" applyAlignment="1" applyProtection="1">
      <alignment horizontal="right" vertical="center"/>
    </xf>
    <xf numFmtId="49" fontId="10" fillId="8" borderId="12" xfId="1" applyNumberFormat="1" applyFont="1" applyFill="1" applyBorder="1" applyAlignment="1" applyProtection="1">
      <alignment horizontal="right" vertical="center"/>
    </xf>
    <xf numFmtId="49" fontId="5" fillId="10" borderId="11" xfId="1" applyNumberFormat="1" applyFont="1" applyFill="1" applyBorder="1" applyAlignment="1" applyProtection="1">
      <alignment horizontal="right" vertical="center"/>
    </xf>
    <xf numFmtId="49" fontId="9" fillId="2" borderId="13" xfId="1" applyNumberFormat="1" applyFont="1" applyFill="1" applyBorder="1" applyAlignment="1" applyProtection="1">
      <alignment horizontal="right" vertical="center"/>
    </xf>
    <xf numFmtId="49" fontId="11" fillId="4" borderId="9" xfId="0" applyNumberFormat="1" applyFont="1" applyFill="1" applyBorder="1" applyAlignment="1">
      <alignment horizontal="right" vertical="center"/>
    </xf>
    <xf numFmtId="0" fontId="2" fillId="6" borderId="12" xfId="0" applyFont="1" applyFill="1" applyBorder="1" applyAlignment="1">
      <alignment horizontal="right" vertical="center"/>
    </xf>
    <xf numFmtId="0" fontId="15" fillId="6" borderId="14" xfId="0" applyFont="1" applyFill="1" applyBorder="1" applyAlignment="1">
      <alignment horizontal="right" vertical="center"/>
    </xf>
    <xf numFmtId="0" fontId="6" fillId="3" borderId="11" xfId="0" applyFont="1" applyFill="1" applyBorder="1" applyAlignment="1">
      <alignment horizontal="right" vertical="center"/>
    </xf>
    <xf numFmtId="0" fontId="5" fillId="10" borderId="12" xfId="0" applyFont="1" applyFill="1" applyBorder="1" applyAlignment="1">
      <alignment horizontal="right" vertical="center"/>
    </xf>
    <xf numFmtId="0" fontId="4" fillId="11" borderId="22" xfId="0" applyFont="1" applyFill="1" applyBorder="1" applyAlignment="1">
      <alignment horizontal="right" vertical="center"/>
    </xf>
    <xf numFmtId="0" fontId="4" fillId="2" borderId="22" xfId="0" applyFont="1" applyFill="1" applyBorder="1" applyAlignment="1">
      <alignment horizontal="right" vertical="center"/>
    </xf>
    <xf numFmtId="0" fontId="5" fillId="10" borderId="13" xfId="0" applyFont="1" applyFill="1" applyBorder="1" applyAlignment="1">
      <alignment horizontal="right" vertical="center"/>
    </xf>
    <xf numFmtId="0" fontId="0" fillId="0" borderId="12" xfId="0" applyBorder="1" applyAlignment="1">
      <alignment horizontal="right" vertical="center"/>
    </xf>
    <xf numFmtId="0" fontId="13" fillId="0" borderId="12" xfId="0" applyFont="1" applyBorder="1" applyAlignment="1">
      <alignment horizontal="right" vertical="center"/>
    </xf>
    <xf numFmtId="0" fontId="1" fillId="3" borderId="8" xfId="0" applyFont="1" applyFill="1" applyBorder="1" applyAlignment="1">
      <alignment horizontal="right" vertical="center"/>
    </xf>
    <xf numFmtId="0" fontId="1" fillId="3" borderId="0" xfId="0" applyFont="1" applyFill="1" applyBorder="1" applyAlignment="1">
      <alignment horizontal="right" vertical="center"/>
    </xf>
    <xf numFmtId="0" fontId="1" fillId="3" borderId="8" xfId="0" applyFont="1" applyFill="1" applyBorder="1"/>
    <xf numFmtId="4" fontId="7" fillId="6" borderId="21" xfId="0" applyNumberFormat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" fillId="6" borderId="11" xfId="0" applyFont="1" applyFill="1" applyBorder="1" applyAlignment="1">
      <alignment horizontal="right" vertical="center"/>
    </xf>
    <xf numFmtId="0" fontId="2" fillId="6" borderId="2" xfId="0" applyFont="1" applyFill="1" applyBorder="1"/>
    <xf numFmtId="4" fontId="2" fillId="6" borderId="2" xfId="0" applyNumberFormat="1" applyFont="1" applyFill="1" applyBorder="1" applyAlignment="1">
      <alignment horizontal="center" vertical="center"/>
    </xf>
    <xf numFmtId="4" fontId="6" fillId="3" borderId="4" xfId="0" applyNumberFormat="1" applyFont="1" applyFill="1" applyBorder="1" applyAlignment="1">
      <alignment horizontal="center" vertical="center"/>
    </xf>
    <xf numFmtId="4" fontId="6" fillId="3" borderId="22" xfId="0" applyNumberFormat="1" applyFont="1" applyFill="1" applyBorder="1" applyAlignment="1">
      <alignment horizontal="center" vertical="center"/>
    </xf>
    <xf numFmtId="4" fontId="4" fillId="11" borderId="1" xfId="0" applyNumberFormat="1" applyFont="1" applyFill="1" applyBorder="1" applyAlignment="1">
      <alignment horizontal="center" vertical="center" wrapText="1"/>
    </xf>
    <xf numFmtId="4" fontId="4" fillId="11" borderId="22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4" fontId="4" fillId="11" borderId="4" xfId="0" applyNumberFormat="1" applyFont="1" applyFill="1" applyBorder="1" applyAlignment="1">
      <alignment horizontal="center" vertical="center" wrapText="1"/>
    </xf>
    <xf numFmtId="0" fontId="7" fillId="6" borderId="22" xfId="0" applyFont="1" applyFill="1" applyBorder="1" applyAlignment="1">
      <alignment horizontal="right" vertical="center"/>
    </xf>
    <xf numFmtId="0" fontId="6" fillId="0" borderId="22" xfId="0" applyFont="1" applyBorder="1" applyAlignment="1">
      <alignment horizontal="right" vertical="center"/>
    </xf>
    <xf numFmtId="0" fontId="7" fillId="6" borderId="21" xfId="0" applyFont="1" applyFill="1" applyBorder="1" applyAlignment="1">
      <alignment horizontal="right" vertical="center"/>
    </xf>
    <xf numFmtId="0" fontId="7" fillId="6" borderId="18" xfId="0" applyFont="1" applyFill="1" applyBorder="1" applyAlignment="1">
      <alignment horizontal="right" vertical="center"/>
    </xf>
    <xf numFmtId="0" fontId="12" fillId="12" borderId="7" xfId="1" applyFont="1" applyFill="1" applyBorder="1" applyAlignment="1" applyProtection="1">
      <alignment horizontal="center" vertical="center"/>
    </xf>
    <xf numFmtId="0" fontId="12" fillId="12" borderId="10" xfId="1" applyFont="1" applyFill="1" applyBorder="1" applyAlignment="1" applyProtection="1">
      <alignment horizontal="center" vertical="center"/>
    </xf>
    <xf numFmtId="49" fontId="12" fillId="12" borderId="3" xfId="1" applyNumberFormat="1" applyFont="1" applyFill="1" applyBorder="1" applyAlignment="1" applyProtection="1">
      <alignment horizontal="center" vertical="center"/>
    </xf>
    <xf numFmtId="49" fontId="12" fillId="12" borderId="10" xfId="1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right" vertical="center"/>
    </xf>
    <xf numFmtId="0" fontId="6" fillId="0" borderId="1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2" xfId="0" applyFont="1" applyBorder="1"/>
    <xf numFmtId="4" fontId="6" fillId="3" borderId="2" xfId="0" applyNumberFormat="1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right" vertical="center"/>
    </xf>
    <xf numFmtId="0" fontId="2" fillId="9" borderId="14" xfId="1" applyFont="1" applyFill="1" applyBorder="1" applyAlignment="1" applyProtection="1">
      <alignment horizontal="right" vertical="center"/>
    </xf>
    <xf numFmtId="49" fontId="2" fillId="9" borderId="6" xfId="1" applyNumberFormat="1" applyFont="1" applyFill="1" applyBorder="1" applyAlignment="1" applyProtection="1">
      <alignment horizontal="right" vertical="center"/>
    </xf>
    <xf numFmtId="49" fontId="2" fillId="9" borderId="14" xfId="1" applyNumberFormat="1" applyFont="1" applyFill="1" applyBorder="1" applyAlignment="1" applyProtection="1">
      <alignment horizontal="right" vertical="center"/>
    </xf>
    <xf numFmtId="0" fontId="2" fillId="9" borderId="6" xfId="1" applyFont="1" applyFill="1" applyBorder="1" applyAlignment="1" applyProtection="1"/>
    <xf numFmtId="4" fontId="2" fillId="9" borderId="6" xfId="1" applyNumberFormat="1" applyFont="1" applyFill="1" applyBorder="1" applyAlignment="1" applyProtection="1">
      <alignment horizontal="center" vertical="center"/>
    </xf>
    <xf numFmtId="4" fontId="6" fillId="3" borderId="24" xfId="0" applyNumberFormat="1" applyFont="1" applyFill="1" applyBorder="1" applyAlignment="1">
      <alignment horizontal="center" vertical="center"/>
    </xf>
    <xf numFmtId="0" fontId="6" fillId="13" borderId="25" xfId="0" applyFont="1" applyFill="1" applyBorder="1"/>
    <xf numFmtId="0" fontId="6" fillId="14" borderId="25" xfId="0" applyFont="1" applyFill="1" applyBorder="1"/>
    <xf numFmtId="4" fontId="6" fillId="14" borderId="25" xfId="0" applyNumberFormat="1" applyFont="1" applyFill="1" applyBorder="1" applyAlignment="1">
      <alignment horizontal="center" vertical="center"/>
    </xf>
    <xf numFmtId="4" fontId="6" fillId="13" borderId="25" xfId="0" applyNumberFormat="1" applyFont="1" applyFill="1" applyBorder="1" applyAlignment="1">
      <alignment horizontal="center" vertical="center"/>
    </xf>
    <xf numFmtId="0" fontId="13" fillId="3" borderId="0" xfId="0" applyFont="1" applyFill="1"/>
    <xf numFmtId="0" fontId="6" fillId="0" borderId="7" xfId="0" applyFont="1" applyFill="1" applyBorder="1" applyAlignment="1">
      <alignment horizontal="right" vertical="center"/>
    </xf>
    <xf numFmtId="0" fontId="6" fillId="0" borderId="7" xfId="0" applyFont="1" applyBorder="1"/>
    <xf numFmtId="4" fontId="6" fillId="3" borderId="7" xfId="0" applyNumberFormat="1" applyFont="1" applyFill="1" applyBorder="1" applyAlignment="1">
      <alignment horizontal="center" vertical="center"/>
    </xf>
    <xf numFmtId="0" fontId="4" fillId="2" borderId="4" xfId="1" applyFont="1" applyFill="1" applyBorder="1" applyAlignment="1" applyProtection="1">
      <alignment horizontal="right" vertical="center"/>
    </xf>
    <xf numFmtId="0" fontId="4" fillId="2" borderId="13" xfId="1" applyFont="1" applyFill="1" applyBorder="1" applyAlignment="1" applyProtection="1">
      <alignment horizontal="right" vertical="center"/>
    </xf>
    <xf numFmtId="49" fontId="4" fillId="2" borderId="4" xfId="1" applyNumberFormat="1" applyFont="1" applyFill="1" applyBorder="1" applyAlignment="1" applyProtection="1">
      <alignment horizontal="right" vertical="center"/>
    </xf>
    <xf numFmtId="4" fontId="1" fillId="3" borderId="23" xfId="0" applyNumberFormat="1" applyFont="1" applyFill="1" applyBorder="1" applyAlignment="1">
      <alignment horizontal="center" vertical="center"/>
    </xf>
    <xf numFmtId="4" fontId="1" fillId="3" borderId="22" xfId="0" applyNumberFormat="1" applyFont="1" applyFill="1" applyBorder="1" applyAlignment="1">
      <alignment horizontal="center" vertical="center"/>
    </xf>
    <xf numFmtId="4" fontId="6" fillId="3" borderId="26" xfId="0" applyNumberFormat="1" applyFont="1" applyFill="1" applyBorder="1" applyAlignment="1">
      <alignment horizontal="center" vertical="center"/>
    </xf>
    <xf numFmtId="4" fontId="4" fillId="11" borderId="23" xfId="0" applyNumberFormat="1" applyFont="1" applyFill="1" applyBorder="1" applyAlignment="1">
      <alignment horizontal="center" vertical="center" wrapText="1"/>
    </xf>
    <xf numFmtId="4" fontId="6" fillId="3" borderId="21" xfId="0" applyNumberFormat="1" applyFont="1" applyFill="1" applyBorder="1" applyAlignment="1">
      <alignment horizontal="center" vertical="center"/>
    </xf>
    <xf numFmtId="4" fontId="1" fillId="3" borderId="8" xfId="0" applyNumberFormat="1" applyFont="1" applyFill="1" applyBorder="1" applyAlignment="1">
      <alignment horizontal="center" vertical="center"/>
    </xf>
    <xf numFmtId="0" fontId="20" fillId="15" borderId="5" xfId="0" applyFont="1" applyFill="1" applyBorder="1" applyAlignment="1">
      <alignment horizontal="right" vertical="center"/>
    </xf>
    <xf numFmtId="0" fontId="20" fillId="15" borderId="9" xfId="0" applyFont="1" applyFill="1" applyBorder="1" applyAlignment="1">
      <alignment horizontal="right" vertical="center"/>
    </xf>
    <xf numFmtId="0" fontId="21" fillId="15" borderId="5" xfId="0" applyFont="1" applyFill="1" applyBorder="1" applyAlignment="1">
      <alignment vertical="center"/>
    </xf>
    <xf numFmtId="4" fontId="11" fillId="15" borderId="3" xfId="0" applyNumberFormat="1" applyFont="1" applyFill="1" applyBorder="1" applyAlignment="1">
      <alignment horizontal="center" vertical="center" wrapText="1"/>
    </xf>
    <xf numFmtId="0" fontId="13" fillId="0" borderId="0" xfId="0" applyFont="1"/>
    <xf numFmtId="0" fontId="2" fillId="9" borderId="11" xfId="1" applyFont="1" applyFill="1" applyBorder="1" applyAlignment="1" applyProtection="1">
      <alignment horizontal="right" vertical="center"/>
    </xf>
    <xf numFmtId="49" fontId="2" fillId="9" borderId="2" xfId="1" applyNumberFormat="1" applyFont="1" applyFill="1" applyBorder="1" applyAlignment="1" applyProtection="1">
      <alignment horizontal="right" vertical="center"/>
    </xf>
    <xf numFmtId="49" fontId="2" fillId="9" borderId="11" xfId="1" applyNumberFormat="1" applyFont="1" applyFill="1" applyBorder="1" applyAlignment="1" applyProtection="1">
      <alignment horizontal="right" vertical="center"/>
    </xf>
    <xf numFmtId="0" fontId="2" fillId="9" borderId="2" xfId="1" applyFont="1" applyFill="1" applyBorder="1" applyAlignment="1" applyProtection="1"/>
    <xf numFmtId="4" fontId="2" fillId="9" borderId="2" xfId="1" applyNumberFormat="1" applyFont="1" applyFill="1" applyBorder="1" applyAlignment="1" applyProtection="1">
      <alignment horizontal="center" vertical="center"/>
    </xf>
    <xf numFmtId="4" fontId="13" fillId="0" borderId="0" xfId="0" applyNumberFormat="1" applyFont="1"/>
    <xf numFmtId="0" fontId="23" fillId="13" borderId="0" xfId="0" applyFont="1" applyFill="1"/>
    <xf numFmtId="14" fontId="24" fillId="13" borderId="0" xfId="0" applyNumberFormat="1" applyFont="1" applyFill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3366FF"/>
      <color rgb="FFFF99FF"/>
      <color rgb="FF6699FF"/>
      <color rgb="FF1038BA"/>
      <color rgb="FF003399"/>
      <color rgb="FF2803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38"/>
  <sheetViews>
    <sheetView tabSelected="1" zoomScale="110" zoomScaleNormal="110" workbookViewId="0">
      <selection activeCell="E171" sqref="E171"/>
    </sheetView>
  </sheetViews>
  <sheetFormatPr defaultRowHeight="15" x14ac:dyDescent="0.25"/>
  <cols>
    <col min="1" max="1" width="10.140625" style="73" customWidth="1"/>
    <col min="2" max="2" width="12.5703125" style="73" customWidth="1"/>
    <col min="3" max="3" width="17.5703125" style="73" customWidth="1"/>
    <col min="4" max="4" width="12.85546875" style="73" customWidth="1"/>
    <col min="5" max="5" width="85.42578125" customWidth="1"/>
    <col min="6" max="6" width="27.5703125" style="69" customWidth="1"/>
    <col min="7" max="7" width="14.85546875" customWidth="1"/>
  </cols>
  <sheetData>
    <row r="1" spans="1:8" ht="15.75" thickBot="1" x14ac:dyDescent="0.3">
      <c r="B1" s="74"/>
      <c r="E1" s="224" t="s">
        <v>106</v>
      </c>
      <c r="F1" s="225">
        <v>43749</v>
      </c>
    </row>
    <row r="2" spans="1:8" ht="48.75" customHeight="1" thickBot="1" x14ac:dyDescent="0.3">
      <c r="A2" s="213"/>
      <c r="B2" s="214"/>
      <c r="C2" s="214"/>
      <c r="D2" s="214"/>
      <c r="E2" s="215" t="s">
        <v>95</v>
      </c>
      <c r="F2" s="216" t="s">
        <v>94</v>
      </c>
    </row>
    <row r="3" spans="1:8" ht="31.5" customHeight="1" thickBot="1" x14ac:dyDescent="0.3">
      <c r="A3" s="180" t="s">
        <v>0</v>
      </c>
      <c r="B3" s="181" t="s">
        <v>1</v>
      </c>
      <c r="C3" s="182" t="s">
        <v>2</v>
      </c>
      <c r="D3" s="183" t="s">
        <v>3</v>
      </c>
      <c r="E3" s="41" t="s">
        <v>4</v>
      </c>
      <c r="F3" s="42">
        <f>F4+F26+F29+F35+F38+F69+F72+F129+F132+F137</f>
        <v>238100000</v>
      </c>
      <c r="G3" s="223">
        <f>F30+F70+F137</f>
        <v>18100000</v>
      </c>
      <c r="H3" s="217" t="s">
        <v>55</v>
      </c>
    </row>
    <row r="4" spans="1:8" ht="16.5" thickBot="1" x14ac:dyDescent="0.3">
      <c r="A4" s="75"/>
      <c r="B4" s="76"/>
      <c r="C4" s="77"/>
      <c r="D4" s="145"/>
      <c r="E4" s="29" t="s">
        <v>69</v>
      </c>
      <c r="F4" s="7">
        <f>SUM(F5:F25)/2</f>
        <v>7400000</v>
      </c>
      <c r="G4" s="223">
        <f>F3-G3</f>
        <v>220000000</v>
      </c>
      <c r="H4" s="217" t="s">
        <v>98</v>
      </c>
    </row>
    <row r="5" spans="1:8" s="4" customFormat="1" ht="15" customHeight="1" x14ac:dyDescent="0.2">
      <c r="A5" s="189"/>
      <c r="B5" s="190"/>
      <c r="C5" s="191" t="s">
        <v>93</v>
      </c>
      <c r="D5" s="192"/>
      <c r="E5" s="193" t="s">
        <v>54</v>
      </c>
      <c r="F5" s="194">
        <f>SUM(F6:F13)</f>
        <v>6000000</v>
      </c>
    </row>
    <row r="6" spans="1:8" x14ac:dyDescent="0.25">
      <c r="A6" s="79">
        <v>3639</v>
      </c>
      <c r="B6" s="80">
        <v>6121</v>
      </c>
      <c r="C6" s="81" t="s">
        <v>93</v>
      </c>
      <c r="D6" s="146"/>
      <c r="E6" s="9" t="s">
        <v>7</v>
      </c>
      <c r="F6" s="49">
        <v>2200000</v>
      </c>
    </row>
    <row r="7" spans="1:8" x14ac:dyDescent="0.25">
      <c r="A7" s="79">
        <v>3639</v>
      </c>
      <c r="B7" s="80">
        <v>5169</v>
      </c>
      <c r="C7" s="81" t="s">
        <v>93</v>
      </c>
      <c r="D7" s="147"/>
      <c r="E7" s="9" t="s">
        <v>8</v>
      </c>
      <c r="F7" s="49">
        <v>2588000</v>
      </c>
    </row>
    <row r="8" spans="1:8" x14ac:dyDescent="0.25">
      <c r="A8" s="79">
        <v>3639</v>
      </c>
      <c r="B8" s="80">
        <v>5136</v>
      </c>
      <c r="C8" s="81" t="s">
        <v>93</v>
      </c>
      <c r="D8" s="147"/>
      <c r="E8" s="9" t="s">
        <v>35</v>
      </c>
      <c r="F8" s="49">
        <v>2000</v>
      </c>
    </row>
    <row r="9" spans="1:8" x14ac:dyDescent="0.25">
      <c r="A9" s="79">
        <v>3639</v>
      </c>
      <c r="B9" s="80">
        <v>5166</v>
      </c>
      <c r="C9" s="81" t="s">
        <v>93</v>
      </c>
      <c r="D9" s="147"/>
      <c r="E9" s="9" t="s">
        <v>28</v>
      </c>
      <c r="F9" s="49">
        <v>500000</v>
      </c>
    </row>
    <row r="10" spans="1:8" x14ac:dyDescent="0.25">
      <c r="A10" s="82">
        <v>3639</v>
      </c>
      <c r="B10" s="83">
        <v>5139</v>
      </c>
      <c r="C10" s="81" t="s">
        <v>93</v>
      </c>
      <c r="D10" s="148"/>
      <c r="E10" s="10" t="s">
        <v>9</v>
      </c>
      <c r="F10" s="50">
        <v>100000</v>
      </c>
    </row>
    <row r="11" spans="1:8" x14ac:dyDescent="0.25">
      <c r="A11" s="82">
        <v>3639</v>
      </c>
      <c r="B11" s="84">
        <v>6119</v>
      </c>
      <c r="C11" s="81" t="s">
        <v>93</v>
      </c>
      <c r="D11" s="148"/>
      <c r="E11" s="10" t="s">
        <v>34</v>
      </c>
      <c r="F11" s="50">
        <v>500000</v>
      </c>
    </row>
    <row r="12" spans="1:8" x14ac:dyDescent="0.25">
      <c r="A12" s="82">
        <v>3639</v>
      </c>
      <c r="B12" s="84">
        <v>6125</v>
      </c>
      <c r="C12" s="81" t="s">
        <v>93</v>
      </c>
      <c r="D12" s="148"/>
      <c r="E12" s="10" t="s">
        <v>36</v>
      </c>
      <c r="F12" s="50">
        <v>100000</v>
      </c>
    </row>
    <row r="13" spans="1:8" x14ac:dyDescent="0.25">
      <c r="A13" s="82">
        <v>3639</v>
      </c>
      <c r="B13" s="84">
        <v>5175</v>
      </c>
      <c r="C13" s="81" t="s">
        <v>93</v>
      </c>
      <c r="D13" s="83"/>
      <c r="E13" s="10" t="s">
        <v>17</v>
      </c>
      <c r="F13" s="50">
        <v>10000</v>
      </c>
    </row>
    <row r="14" spans="1:8" x14ac:dyDescent="0.25">
      <c r="A14" s="78"/>
      <c r="B14" s="218"/>
      <c r="C14" s="219" t="s">
        <v>97</v>
      </c>
      <c r="D14" s="220"/>
      <c r="E14" s="221" t="s">
        <v>96</v>
      </c>
      <c r="F14" s="222">
        <f>SUM(F15:F16)</f>
        <v>1000000</v>
      </c>
    </row>
    <row r="15" spans="1:8" x14ac:dyDescent="0.25">
      <c r="A15" s="79">
        <v>3639</v>
      </c>
      <c r="B15" s="80">
        <v>6121</v>
      </c>
      <c r="C15" s="81" t="s">
        <v>97</v>
      </c>
      <c r="D15" s="146"/>
      <c r="E15" s="9" t="s">
        <v>22</v>
      </c>
      <c r="F15" s="49">
        <v>500000</v>
      </c>
    </row>
    <row r="16" spans="1:8" x14ac:dyDescent="0.25">
      <c r="A16" s="79">
        <v>3639</v>
      </c>
      <c r="B16" s="80">
        <v>6119</v>
      </c>
      <c r="C16" s="81" t="s">
        <v>97</v>
      </c>
      <c r="D16" s="147"/>
      <c r="E16" s="9" t="s">
        <v>34</v>
      </c>
      <c r="F16" s="49">
        <v>500000</v>
      </c>
    </row>
    <row r="17" spans="1:6" x14ac:dyDescent="0.25">
      <c r="A17" s="85"/>
      <c r="B17" s="86"/>
      <c r="C17" s="87" t="s">
        <v>5</v>
      </c>
      <c r="D17" s="149"/>
      <c r="E17" s="30" t="s">
        <v>6</v>
      </c>
      <c r="F17" s="51">
        <f>SUM(F18:F25)</f>
        <v>400000</v>
      </c>
    </row>
    <row r="18" spans="1:6" x14ac:dyDescent="0.25">
      <c r="A18" s="79">
        <v>3639</v>
      </c>
      <c r="B18" s="80">
        <v>5169</v>
      </c>
      <c r="C18" s="81" t="s">
        <v>5</v>
      </c>
      <c r="D18" s="147"/>
      <c r="E18" s="9" t="s">
        <v>8</v>
      </c>
      <c r="F18" s="49">
        <v>319000</v>
      </c>
    </row>
    <row r="19" spans="1:6" x14ac:dyDescent="0.25">
      <c r="A19" s="79">
        <v>3639</v>
      </c>
      <c r="B19" s="80">
        <v>5139</v>
      </c>
      <c r="C19" s="81" t="s">
        <v>5</v>
      </c>
      <c r="D19" s="147"/>
      <c r="E19" s="9" t="s">
        <v>9</v>
      </c>
      <c r="F19" s="49">
        <v>10000</v>
      </c>
    </row>
    <row r="20" spans="1:6" x14ac:dyDescent="0.25">
      <c r="A20" s="79">
        <v>3639</v>
      </c>
      <c r="B20" s="80">
        <v>5161</v>
      </c>
      <c r="C20" s="81" t="s">
        <v>5</v>
      </c>
      <c r="D20" s="147"/>
      <c r="E20" s="9" t="s">
        <v>10</v>
      </c>
      <c r="F20" s="49">
        <v>1000</v>
      </c>
    </row>
    <row r="21" spans="1:6" x14ac:dyDescent="0.25">
      <c r="A21" s="79">
        <v>3639</v>
      </c>
      <c r="B21" s="80">
        <v>5171</v>
      </c>
      <c r="C21" s="81" t="s">
        <v>5</v>
      </c>
      <c r="D21" s="147"/>
      <c r="E21" s="9" t="s">
        <v>11</v>
      </c>
      <c r="F21" s="49">
        <v>30000</v>
      </c>
    </row>
    <row r="22" spans="1:6" x14ac:dyDescent="0.25">
      <c r="A22" s="79">
        <v>3639</v>
      </c>
      <c r="B22" s="80">
        <v>5137</v>
      </c>
      <c r="C22" s="81" t="s">
        <v>5</v>
      </c>
      <c r="D22" s="146"/>
      <c r="E22" s="9" t="s">
        <v>12</v>
      </c>
      <c r="F22" s="49">
        <v>10000</v>
      </c>
    </row>
    <row r="23" spans="1:6" x14ac:dyDescent="0.25">
      <c r="A23" s="79">
        <v>6399</v>
      </c>
      <c r="B23" s="80">
        <v>5362</v>
      </c>
      <c r="C23" s="81" t="s">
        <v>5</v>
      </c>
      <c r="D23" s="147"/>
      <c r="E23" s="9" t="s">
        <v>13</v>
      </c>
      <c r="F23" s="49">
        <v>10000</v>
      </c>
    </row>
    <row r="24" spans="1:6" x14ac:dyDescent="0.25">
      <c r="A24" s="79">
        <v>3639</v>
      </c>
      <c r="B24" s="80">
        <v>5363</v>
      </c>
      <c r="C24" s="81" t="s">
        <v>5</v>
      </c>
      <c r="D24" s="150"/>
      <c r="E24" s="31" t="s">
        <v>14</v>
      </c>
      <c r="F24" s="52">
        <v>10000</v>
      </c>
    </row>
    <row r="25" spans="1:6" ht="15.75" thickBot="1" x14ac:dyDescent="0.3">
      <c r="A25" s="204">
        <v>3639</v>
      </c>
      <c r="B25" s="205">
        <v>5366</v>
      </c>
      <c r="C25" s="206" t="s">
        <v>5</v>
      </c>
      <c r="D25" s="150"/>
      <c r="E25" s="31" t="s">
        <v>33</v>
      </c>
      <c r="F25" s="52">
        <v>10000</v>
      </c>
    </row>
    <row r="26" spans="1:6" s="5" customFormat="1" ht="17.25" customHeight="1" thickBot="1" x14ac:dyDescent="0.3">
      <c r="A26" s="28"/>
      <c r="B26" s="101"/>
      <c r="C26" s="28"/>
      <c r="D26" s="101"/>
      <c r="E26" s="38" t="s">
        <v>63</v>
      </c>
      <c r="F26" s="57">
        <f>SUM(F27:F28)/2</f>
        <v>12000000</v>
      </c>
    </row>
    <row r="27" spans="1:6" s="3" customFormat="1" ht="17.25" customHeight="1" x14ac:dyDescent="0.2">
      <c r="A27" s="78"/>
      <c r="B27" s="99"/>
      <c r="C27" s="27">
        <v>31704000000</v>
      </c>
      <c r="D27" s="99"/>
      <c r="E27" s="37" t="s">
        <v>32</v>
      </c>
      <c r="F27" s="56">
        <f>F28</f>
        <v>12000000</v>
      </c>
    </row>
    <row r="28" spans="1:6" ht="17.25" customHeight="1" thickBot="1" x14ac:dyDescent="0.3">
      <c r="A28" s="97">
        <v>3639</v>
      </c>
      <c r="B28" s="95">
        <v>6121</v>
      </c>
      <c r="C28" s="24">
        <v>31704000000</v>
      </c>
      <c r="D28" s="95"/>
      <c r="E28" s="35" t="s">
        <v>22</v>
      </c>
      <c r="F28" s="174">
        <v>12000000</v>
      </c>
    </row>
    <row r="29" spans="1:6" ht="17.25" customHeight="1" thickBot="1" x14ac:dyDescent="0.3">
      <c r="A29" s="28"/>
      <c r="B29" s="101"/>
      <c r="C29" s="28"/>
      <c r="D29" s="101"/>
      <c r="E29" s="38" t="s">
        <v>64</v>
      </c>
      <c r="F29" s="57">
        <f>SUM(F30:F34)/2</f>
        <v>500000</v>
      </c>
    </row>
    <row r="30" spans="1:6" ht="17.25" customHeight="1" x14ac:dyDescent="0.25">
      <c r="A30" s="100"/>
      <c r="B30" s="96"/>
      <c r="C30" s="25">
        <v>31729000000</v>
      </c>
      <c r="D30" s="96"/>
      <c r="E30" s="36" t="s">
        <v>37</v>
      </c>
      <c r="F30" s="48">
        <f>SUM(F31:F34)</f>
        <v>500000</v>
      </c>
    </row>
    <row r="31" spans="1:6" ht="17.25" customHeight="1" x14ac:dyDescent="0.25">
      <c r="A31" s="89">
        <v>6171</v>
      </c>
      <c r="B31" s="90">
        <v>5175</v>
      </c>
      <c r="C31" s="88" t="s">
        <v>38</v>
      </c>
      <c r="D31" s="90"/>
      <c r="E31" s="32" t="s">
        <v>17</v>
      </c>
      <c r="F31" s="172">
        <v>20000</v>
      </c>
    </row>
    <row r="32" spans="1:6" ht="17.25" customHeight="1" x14ac:dyDescent="0.25">
      <c r="A32" s="89">
        <v>6171</v>
      </c>
      <c r="B32" s="90">
        <v>5156</v>
      </c>
      <c r="C32" s="88" t="s">
        <v>38</v>
      </c>
      <c r="D32" s="90"/>
      <c r="E32" s="32" t="s">
        <v>104</v>
      </c>
      <c r="F32" s="172">
        <v>20000</v>
      </c>
    </row>
    <row r="33" spans="1:7" ht="17.25" customHeight="1" x14ac:dyDescent="0.25">
      <c r="A33" s="89">
        <v>6171</v>
      </c>
      <c r="B33" s="90">
        <v>5169</v>
      </c>
      <c r="C33" s="88" t="s">
        <v>38</v>
      </c>
      <c r="D33" s="90"/>
      <c r="E33" s="32" t="s">
        <v>8</v>
      </c>
      <c r="F33" s="172">
        <v>440000</v>
      </c>
    </row>
    <row r="34" spans="1:7" ht="17.25" customHeight="1" thickBot="1" x14ac:dyDescent="0.3">
      <c r="A34" s="102">
        <v>6171</v>
      </c>
      <c r="B34" s="103">
        <v>5173</v>
      </c>
      <c r="C34" s="91" t="s">
        <v>38</v>
      </c>
      <c r="D34" s="103"/>
      <c r="E34" s="34" t="s">
        <v>18</v>
      </c>
      <c r="F34" s="175">
        <v>20000</v>
      </c>
    </row>
    <row r="35" spans="1:7" ht="17.25" customHeight="1" thickBot="1" x14ac:dyDescent="0.3">
      <c r="A35" s="92"/>
      <c r="B35" s="93"/>
      <c r="C35" s="94"/>
      <c r="D35" s="151"/>
      <c r="E35" s="17" t="s">
        <v>68</v>
      </c>
      <c r="F35" s="54">
        <f>SUM(F36:F37)/2</f>
        <v>2000000</v>
      </c>
    </row>
    <row r="36" spans="1:7" ht="17.25" customHeight="1" x14ac:dyDescent="0.25">
      <c r="A36" s="25"/>
      <c r="B36" s="96"/>
      <c r="C36" s="25">
        <v>31705000000</v>
      </c>
      <c r="D36" s="96"/>
      <c r="E36" s="12" t="s">
        <v>90</v>
      </c>
      <c r="F36" s="55">
        <f>F37</f>
        <v>2000000</v>
      </c>
    </row>
    <row r="37" spans="1:7" ht="17.25" customHeight="1" thickBot="1" x14ac:dyDescent="0.3">
      <c r="A37" s="24">
        <v>3635</v>
      </c>
      <c r="B37" s="95">
        <v>5166</v>
      </c>
      <c r="C37" s="24">
        <v>31705000000</v>
      </c>
      <c r="D37" s="95"/>
      <c r="E37" s="11" t="s">
        <v>21</v>
      </c>
      <c r="F37" s="53">
        <v>2000000</v>
      </c>
    </row>
    <row r="38" spans="1:7" ht="16.5" thickBot="1" x14ac:dyDescent="0.3">
      <c r="A38" s="70"/>
      <c r="B38" s="71"/>
      <c r="C38" s="72"/>
      <c r="D38" s="144"/>
      <c r="E38" s="44" t="s">
        <v>82</v>
      </c>
      <c r="F38" s="8">
        <f>SUM(F39:F68)/2</f>
        <v>90600000</v>
      </c>
    </row>
    <row r="39" spans="1:7" x14ac:dyDescent="0.25">
      <c r="A39" s="25"/>
      <c r="B39" s="96"/>
      <c r="C39" s="25">
        <v>31903000000</v>
      </c>
      <c r="D39" s="96"/>
      <c r="E39" s="12" t="s">
        <v>99</v>
      </c>
      <c r="F39" s="55">
        <f>F40</f>
        <v>6600000</v>
      </c>
    </row>
    <row r="40" spans="1:7" x14ac:dyDescent="0.25">
      <c r="A40" s="24">
        <v>2212</v>
      </c>
      <c r="B40" s="95">
        <v>6121</v>
      </c>
      <c r="C40" s="24">
        <v>31903000000</v>
      </c>
      <c r="D40" s="95"/>
      <c r="E40" s="11" t="s">
        <v>22</v>
      </c>
      <c r="F40" s="59">
        <v>6600000</v>
      </c>
    </row>
    <row r="41" spans="1:7" x14ac:dyDescent="0.25">
      <c r="A41" s="104"/>
      <c r="B41" s="105"/>
      <c r="C41" s="25">
        <v>31904000000</v>
      </c>
      <c r="D41" s="105"/>
      <c r="E41" s="12" t="s">
        <v>58</v>
      </c>
      <c r="F41" s="55">
        <f>F42</f>
        <v>11500000</v>
      </c>
    </row>
    <row r="42" spans="1:7" x14ac:dyDescent="0.25">
      <c r="A42" s="24">
        <v>2212</v>
      </c>
      <c r="B42" s="95">
        <v>6121</v>
      </c>
      <c r="C42" s="24">
        <v>31904000000</v>
      </c>
      <c r="D42" s="95"/>
      <c r="E42" s="11" t="s">
        <v>22</v>
      </c>
      <c r="F42" s="59">
        <v>11500000</v>
      </c>
    </row>
    <row r="43" spans="1:7" x14ac:dyDescent="0.25">
      <c r="A43" s="25"/>
      <c r="B43" s="96"/>
      <c r="C43" s="25">
        <v>1614000000</v>
      </c>
      <c r="D43" s="96"/>
      <c r="E43" s="16" t="s">
        <v>25</v>
      </c>
      <c r="F43" s="58">
        <f>SUM(F44:F44)</f>
        <v>1500000</v>
      </c>
    </row>
    <row r="44" spans="1:7" x14ac:dyDescent="0.25">
      <c r="A44" s="24">
        <v>2219</v>
      </c>
      <c r="B44" s="95">
        <v>6121</v>
      </c>
      <c r="C44" s="24">
        <v>1614000000</v>
      </c>
      <c r="D44" s="95"/>
      <c r="E44" s="11" t="s">
        <v>22</v>
      </c>
      <c r="F44" s="59">
        <v>1500000</v>
      </c>
    </row>
    <row r="45" spans="1:7" s="3" customFormat="1" ht="12.75" x14ac:dyDescent="0.2">
      <c r="A45" s="25"/>
      <c r="B45" s="96"/>
      <c r="C45" s="25">
        <v>32006000000</v>
      </c>
      <c r="D45" s="96"/>
      <c r="E45" s="12" t="s">
        <v>83</v>
      </c>
      <c r="F45" s="55">
        <f>F46</f>
        <v>4000000</v>
      </c>
    </row>
    <row r="46" spans="1:7" x14ac:dyDescent="0.25">
      <c r="A46" s="24">
        <v>2219</v>
      </c>
      <c r="B46" s="95">
        <v>6121</v>
      </c>
      <c r="C46" s="24">
        <v>32006000000</v>
      </c>
      <c r="D46" s="95"/>
      <c r="E46" s="11" t="s">
        <v>22</v>
      </c>
      <c r="F46" s="59">
        <v>4000000</v>
      </c>
    </row>
    <row r="47" spans="1:7" s="1" customFormat="1" x14ac:dyDescent="0.25">
      <c r="A47" s="25"/>
      <c r="B47" s="96"/>
      <c r="C47" s="25">
        <v>31802000000</v>
      </c>
      <c r="D47" s="96"/>
      <c r="E47" s="12" t="s">
        <v>73</v>
      </c>
      <c r="F47" s="55">
        <f>F48</f>
        <v>6500000</v>
      </c>
      <c r="G47" s="200"/>
    </row>
    <row r="48" spans="1:7" s="1" customFormat="1" x14ac:dyDescent="0.25">
      <c r="A48" s="24">
        <v>2219</v>
      </c>
      <c r="B48" s="95">
        <v>6121</v>
      </c>
      <c r="C48" s="24">
        <v>31802000000</v>
      </c>
      <c r="D48" s="95"/>
      <c r="E48" s="11" t="s">
        <v>22</v>
      </c>
      <c r="F48" s="59">
        <v>6500000</v>
      </c>
    </row>
    <row r="49" spans="1:6" s="1" customFormat="1" x14ac:dyDescent="0.25">
      <c r="A49" s="25"/>
      <c r="B49" s="96"/>
      <c r="C49" s="25">
        <v>31907000000</v>
      </c>
      <c r="D49" s="96"/>
      <c r="E49" s="12" t="s">
        <v>59</v>
      </c>
      <c r="F49" s="55">
        <f>F50</f>
        <v>6500000</v>
      </c>
    </row>
    <row r="50" spans="1:6" s="1" customFormat="1" x14ac:dyDescent="0.25">
      <c r="A50" s="24">
        <v>2212</v>
      </c>
      <c r="B50" s="95">
        <v>6121</v>
      </c>
      <c r="C50" s="24">
        <v>31907000000</v>
      </c>
      <c r="D50" s="95"/>
      <c r="E50" s="11" t="s">
        <v>22</v>
      </c>
      <c r="F50" s="59">
        <v>6500000</v>
      </c>
    </row>
    <row r="51" spans="1:6" s="1" customFormat="1" x14ac:dyDescent="0.25">
      <c r="A51" s="25"/>
      <c r="B51" s="96"/>
      <c r="C51" s="25">
        <v>31912000000</v>
      </c>
      <c r="D51" s="96"/>
      <c r="E51" s="12" t="s">
        <v>108</v>
      </c>
      <c r="F51" s="55">
        <f>F52</f>
        <v>7800000</v>
      </c>
    </row>
    <row r="52" spans="1:6" s="1" customFormat="1" x14ac:dyDescent="0.25">
      <c r="A52" s="24">
        <v>2212</v>
      </c>
      <c r="B52" s="95">
        <v>6121</v>
      </c>
      <c r="C52" s="24">
        <v>31912000000</v>
      </c>
      <c r="D52" s="95"/>
      <c r="E52" s="11" t="s">
        <v>22</v>
      </c>
      <c r="F52" s="59">
        <v>7800000</v>
      </c>
    </row>
    <row r="53" spans="1:6" s="1" customFormat="1" x14ac:dyDescent="0.25">
      <c r="A53" s="25"/>
      <c r="B53" s="96"/>
      <c r="C53" s="25">
        <v>31909000000</v>
      </c>
      <c r="D53" s="96"/>
      <c r="E53" s="12" t="s">
        <v>60</v>
      </c>
      <c r="F53" s="55">
        <f>F54</f>
        <v>9000000</v>
      </c>
    </row>
    <row r="54" spans="1:6" s="1" customFormat="1" x14ac:dyDescent="0.25">
      <c r="A54" s="24">
        <v>2212</v>
      </c>
      <c r="B54" s="95">
        <v>6121</v>
      </c>
      <c r="C54" s="24">
        <v>31909000000</v>
      </c>
      <c r="D54" s="95"/>
      <c r="E54" s="11" t="s">
        <v>22</v>
      </c>
      <c r="F54" s="59">
        <v>9000000</v>
      </c>
    </row>
    <row r="55" spans="1:6" s="1" customFormat="1" x14ac:dyDescent="0.25">
      <c r="A55" s="25"/>
      <c r="B55" s="96"/>
      <c r="C55" s="25">
        <v>31812000000</v>
      </c>
      <c r="D55" s="96"/>
      <c r="E55" s="12" t="s">
        <v>84</v>
      </c>
      <c r="F55" s="55">
        <f>F56</f>
        <v>1200000</v>
      </c>
    </row>
    <row r="56" spans="1:6" s="1" customFormat="1" x14ac:dyDescent="0.25">
      <c r="A56" s="24">
        <v>2212</v>
      </c>
      <c r="B56" s="95">
        <v>6121</v>
      </c>
      <c r="C56" s="24">
        <v>31812000000</v>
      </c>
      <c r="D56" s="95"/>
      <c r="E56" s="11" t="s">
        <v>22</v>
      </c>
      <c r="F56" s="59">
        <v>1200000</v>
      </c>
    </row>
    <row r="57" spans="1:6" s="1" customFormat="1" x14ac:dyDescent="0.25">
      <c r="A57" s="25"/>
      <c r="B57" s="96"/>
      <c r="C57" s="25">
        <v>31910000000</v>
      </c>
      <c r="D57" s="96"/>
      <c r="E57" s="12" t="s">
        <v>61</v>
      </c>
      <c r="F57" s="55">
        <f>F58</f>
        <v>3000000</v>
      </c>
    </row>
    <row r="58" spans="1:6" s="1" customFormat="1" x14ac:dyDescent="0.25">
      <c r="A58" s="24">
        <v>2219</v>
      </c>
      <c r="B58" s="95">
        <v>6121</v>
      </c>
      <c r="C58" s="24">
        <v>31910000000</v>
      </c>
      <c r="D58" s="95"/>
      <c r="E58" s="11" t="s">
        <v>22</v>
      </c>
      <c r="F58" s="59">
        <v>3000000</v>
      </c>
    </row>
    <row r="59" spans="1:6" s="1" customFormat="1" x14ac:dyDescent="0.25">
      <c r="A59" s="25"/>
      <c r="B59" s="96"/>
      <c r="C59" s="25">
        <v>32002000000</v>
      </c>
      <c r="D59" s="96"/>
      <c r="E59" s="12" t="s">
        <v>102</v>
      </c>
      <c r="F59" s="55">
        <f>F60</f>
        <v>10000000</v>
      </c>
    </row>
    <row r="60" spans="1:6" s="1" customFormat="1" x14ac:dyDescent="0.25">
      <c r="A60" s="24">
        <v>2212</v>
      </c>
      <c r="B60" s="95">
        <v>5171</v>
      </c>
      <c r="C60" s="24">
        <v>32002000000</v>
      </c>
      <c r="D60" s="95"/>
      <c r="E60" s="11" t="s">
        <v>11</v>
      </c>
      <c r="F60" s="59">
        <v>10000000</v>
      </c>
    </row>
    <row r="61" spans="1:6" s="1" customFormat="1" x14ac:dyDescent="0.25">
      <c r="A61" s="25"/>
      <c r="B61" s="96"/>
      <c r="C61" s="25">
        <v>32013000000</v>
      </c>
      <c r="D61" s="96"/>
      <c r="E61" s="12" t="s">
        <v>57</v>
      </c>
      <c r="F61" s="55">
        <f>F62</f>
        <v>5500000</v>
      </c>
    </row>
    <row r="62" spans="1:6" s="1" customFormat="1" x14ac:dyDescent="0.25">
      <c r="A62" s="24">
        <v>2212</v>
      </c>
      <c r="B62" s="95">
        <v>6121</v>
      </c>
      <c r="C62" s="24">
        <v>32013000000</v>
      </c>
      <c r="D62" s="95"/>
      <c r="E62" s="11" t="s">
        <v>22</v>
      </c>
      <c r="F62" s="59">
        <v>5500000</v>
      </c>
    </row>
    <row r="63" spans="1:6" s="3" customFormat="1" ht="18" customHeight="1" x14ac:dyDescent="0.2">
      <c r="A63" s="78"/>
      <c r="B63" s="167"/>
      <c r="C63" s="78">
        <v>31708000000</v>
      </c>
      <c r="D63" s="167"/>
      <c r="E63" s="168" t="s">
        <v>26</v>
      </c>
      <c r="F63" s="169">
        <f>SUM(F64:F66)</f>
        <v>13500000</v>
      </c>
    </row>
    <row r="64" spans="1:6" x14ac:dyDescent="0.25">
      <c r="A64" s="109">
        <v>2219</v>
      </c>
      <c r="B64" s="110">
        <v>6121</v>
      </c>
      <c r="C64" s="109">
        <v>31708000000</v>
      </c>
      <c r="D64" s="110"/>
      <c r="E64" s="19" t="s">
        <v>22</v>
      </c>
      <c r="F64" s="60">
        <v>10000000</v>
      </c>
    </row>
    <row r="65" spans="1:6" x14ac:dyDescent="0.25">
      <c r="A65" s="109">
        <v>2219</v>
      </c>
      <c r="B65" s="110">
        <v>5169</v>
      </c>
      <c r="C65" s="109">
        <v>31708000000</v>
      </c>
      <c r="D65" s="110"/>
      <c r="E65" s="19" t="s">
        <v>74</v>
      </c>
      <c r="F65" s="60">
        <v>3000000</v>
      </c>
    </row>
    <row r="66" spans="1:6" x14ac:dyDescent="0.25">
      <c r="A66" s="109">
        <v>2219</v>
      </c>
      <c r="B66" s="110">
        <v>6122</v>
      </c>
      <c r="C66" s="109">
        <v>31708000000</v>
      </c>
      <c r="D66" s="110"/>
      <c r="E66" s="19" t="s">
        <v>75</v>
      </c>
      <c r="F66" s="60">
        <v>500000</v>
      </c>
    </row>
    <row r="67" spans="1:6" x14ac:dyDescent="0.25">
      <c r="A67" s="98"/>
      <c r="B67" s="111"/>
      <c r="C67" s="100">
        <v>31726000000</v>
      </c>
      <c r="D67" s="152"/>
      <c r="E67" s="16" t="s">
        <v>85</v>
      </c>
      <c r="F67" s="58">
        <f>F68</f>
        <v>4000000</v>
      </c>
    </row>
    <row r="68" spans="1:6" ht="15.75" thickBot="1" x14ac:dyDescent="0.3">
      <c r="A68" s="109">
        <v>2219</v>
      </c>
      <c r="B68" s="110">
        <v>6121</v>
      </c>
      <c r="C68" s="109">
        <v>31726000000</v>
      </c>
      <c r="D68" s="110"/>
      <c r="E68" s="19" t="s">
        <v>22</v>
      </c>
      <c r="F68" s="60">
        <v>4000000</v>
      </c>
    </row>
    <row r="69" spans="1:6" ht="16.5" thickBot="1" x14ac:dyDescent="0.3">
      <c r="A69" s="107"/>
      <c r="B69" s="108"/>
      <c r="C69" s="107"/>
      <c r="D69" s="101"/>
      <c r="E69" s="15" t="s">
        <v>65</v>
      </c>
      <c r="F69" s="7">
        <f>SUM(F70:F71)/2</f>
        <v>13000000</v>
      </c>
    </row>
    <row r="70" spans="1:6" x14ac:dyDescent="0.25">
      <c r="A70" s="98"/>
      <c r="B70" s="111"/>
      <c r="C70" s="100">
        <v>31916000000</v>
      </c>
      <c r="D70" s="152"/>
      <c r="E70" s="16" t="s">
        <v>56</v>
      </c>
      <c r="F70" s="58">
        <f>F71</f>
        <v>13000000</v>
      </c>
    </row>
    <row r="71" spans="1:6" ht="15.75" thickBot="1" x14ac:dyDescent="0.3">
      <c r="A71" s="161">
        <v>2219</v>
      </c>
      <c r="B71" s="162">
        <v>6121</v>
      </c>
      <c r="C71" s="161">
        <v>31916000000</v>
      </c>
      <c r="D71" s="162"/>
      <c r="E71" s="163" t="s">
        <v>22</v>
      </c>
      <c r="F71" s="212">
        <v>13000000</v>
      </c>
    </row>
    <row r="72" spans="1:6" ht="16.5" thickBot="1" x14ac:dyDescent="0.3">
      <c r="A72" s="112"/>
      <c r="B72" s="113"/>
      <c r="C72" s="112"/>
      <c r="D72" s="113"/>
      <c r="E72" s="15" t="s">
        <v>67</v>
      </c>
      <c r="F72" s="7">
        <f>SUM(F73:F128)/2</f>
        <v>97900000</v>
      </c>
    </row>
    <row r="73" spans="1:6" x14ac:dyDescent="0.25">
      <c r="A73" s="114"/>
      <c r="B73" s="115"/>
      <c r="C73" s="23">
        <v>1511000000</v>
      </c>
      <c r="D73" s="153"/>
      <c r="E73" s="21" t="s">
        <v>23</v>
      </c>
      <c r="F73" s="61">
        <f>SUM(F74:F76)</f>
        <v>12500000</v>
      </c>
    </row>
    <row r="74" spans="1:6" x14ac:dyDescent="0.25">
      <c r="A74" s="116">
        <v>3631</v>
      </c>
      <c r="B74" s="117">
        <v>5171</v>
      </c>
      <c r="C74" s="24">
        <v>1511000000</v>
      </c>
      <c r="D74" s="154"/>
      <c r="E74" s="39" t="s">
        <v>11</v>
      </c>
      <c r="F74" s="211">
        <v>500000</v>
      </c>
    </row>
    <row r="75" spans="1:6" x14ac:dyDescent="0.25">
      <c r="A75" s="116">
        <v>3631</v>
      </c>
      <c r="B75" s="117">
        <v>5164</v>
      </c>
      <c r="C75" s="24">
        <v>1511000000</v>
      </c>
      <c r="D75" s="154"/>
      <c r="E75" s="39" t="s">
        <v>100</v>
      </c>
      <c r="F75" s="211">
        <v>2500000</v>
      </c>
    </row>
    <row r="76" spans="1:6" x14ac:dyDescent="0.25">
      <c r="A76" s="118">
        <v>3631</v>
      </c>
      <c r="B76" s="24">
        <v>6121</v>
      </c>
      <c r="C76" s="24">
        <v>1511000000</v>
      </c>
      <c r="D76" s="95" t="s">
        <v>15</v>
      </c>
      <c r="E76" s="11" t="s">
        <v>22</v>
      </c>
      <c r="F76" s="171">
        <v>9500000</v>
      </c>
    </row>
    <row r="77" spans="1:6" x14ac:dyDescent="0.25">
      <c r="A77" s="104"/>
      <c r="B77" s="105"/>
      <c r="C77" s="25">
        <v>1514000000</v>
      </c>
      <c r="D77" s="105"/>
      <c r="E77" s="12" t="s">
        <v>30</v>
      </c>
      <c r="F77" s="55">
        <f>F78+F79</f>
        <v>2500000</v>
      </c>
    </row>
    <row r="78" spans="1:6" x14ac:dyDescent="0.25">
      <c r="A78" s="24">
        <v>2212</v>
      </c>
      <c r="B78" s="95">
        <v>5171</v>
      </c>
      <c r="C78" s="24">
        <v>1514000000</v>
      </c>
      <c r="D78" s="95"/>
      <c r="E78" s="11" t="s">
        <v>11</v>
      </c>
      <c r="F78" s="59">
        <v>1000000</v>
      </c>
    </row>
    <row r="79" spans="1:6" x14ac:dyDescent="0.25">
      <c r="A79" s="118">
        <v>2212</v>
      </c>
      <c r="B79" s="24">
        <v>6121</v>
      </c>
      <c r="C79" s="24">
        <v>1514000000</v>
      </c>
      <c r="D79" s="95"/>
      <c r="E79" s="11" t="s">
        <v>22</v>
      </c>
      <c r="F79" s="171">
        <v>1500000</v>
      </c>
    </row>
    <row r="80" spans="1:6" s="2" customFormat="1" ht="12.75" x14ac:dyDescent="0.2">
      <c r="A80" s="119"/>
      <c r="B80" s="25"/>
      <c r="C80" s="25">
        <v>1623000000</v>
      </c>
      <c r="D80" s="96"/>
      <c r="E80" s="12" t="s">
        <v>24</v>
      </c>
      <c r="F80" s="62">
        <f>F81</f>
        <v>1000000</v>
      </c>
    </row>
    <row r="81" spans="1:6" x14ac:dyDescent="0.25">
      <c r="A81" s="118">
        <v>3639</v>
      </c>
      <c r="B81" s="24">
        <v>5137</v>
      </c>
      <c r="C81" s="24">
        <v>1623000000</v>
      </c>
      <c r="D81" s="95"/>
      <c r="E81" s="11" t="s">
        <v>12</v>
      </c>
      <c r="F81" s="171">
        <v>1000000</v>
      </c>
    </row>
    <row r="82" spans="1:6" s="2" customFormat="1" ht="12.75" x14ac:dyDescent="0.2">
      <c r="A82" s="119"/>
      <c r="B82" s="25"/>
      <c r="C82" s="25">
        <v>1624000000</v>
      </c>
      <c r="D82" s="96"/>
      <c r="E82" s="12" t="s">
        <v>70</v>
      </c>
      <c r="F82" s="62">
        <f>SUM(F83:F85)</f>
        <v>1500000</v>
      </c>
    </row>
    <row r="83" spans="1:6" x14ac:dyDescent="0.25">
      <c r="A83" s="118">
        <v>3639</v>
      </c>
      <c r="B83" s="24">
        <v>6121</v>
      </c>
      <c r="C83" s="24">
        <v>1624000000</v>
      </c>
      <c r="D83" s="95"/>
      <c r="E83" s="11" t="s">
        <v>22</v>
      </c>
      <c r="F83" s="171">
        <v>950000</v>
      </c>
    </row>
    <row r="84" spans="1:6" x14ac:dyDescent="0.25">
      <c r="A84" s="118">
        <v>3639</v>
      </c>
      <c r="B84" s="24">
        <v>5123</v>
      </c>
      <c r="C84" s="24">
        <v>1624000000</v>
      </c>
      <c r="D84" s="95"/>
      <c r="E84" s="11" t="s">
        <v>105</v>
      </c>
      <c r="F84" s="171">
        <v>50000</v>
      </c>
    </row>
    <row r="85" spans="1:6" x14ac:dyDescent="0.25">
      <c r="A85" s="118">
        <v>3639</v>
      </c>
      <c r="B85" s="24">
        <v>5171</v>
      </c>
      <c r="C85" s="24">
        <v>1624000000</v>
      </c>
      <c r="D85" s="95"/>
      <c r="E85" s="11" t="s">
        <v>11</v>
      </c>
      <c r="F85" s="171">
        <v>500000</v>
      </c>
    </row>
    <row r="86" spans="1:6" s="2" customFormat="1" ht="12.75" x14ac:dyDescent="0.2">
      <c r="A86" s="119"/>
      <c r="B86" s="25"/>
      <c r="C86" s="25">
        <v>1626000000</v>
      </c>
      <c r="D86" s="96"/>
      <c r="E86" s="16" t="s">
        <v>27</v>
      </c>
      <c r="F86" s="63">
        <f>SUM(F87:F91)</f>
        <v>9500000</v>
      </c>
    </row>
    <row r="87" spans="1:6" x14ac:dyDescent="0.25">
      <c r="A87" s="118">
        <v>3412</v>
      </c>
      <c r="B87" s="24">
        <v>5169</v>
      </c>
      <c r="C87" s="24">
        <v>1626000000</v>
      </c>
      <c r="D87" s="95"/>
      <c r="E87" s="11" t="s">
        <v>8</v>
      </c>
      <c r="F87" s="171">
        <v>6600000</v>
      </c>
    </row>
    <row r="88" spans="1:6" x14ac:dyDescent="0.25">
      <c r="A88" s="118">
        <v>3412</v>
      </c>
      <c r="B88" s="24">
        <v>5171</v>
      </c>
      <c r="C88" s="24">
        <v>1626000000</v>
      </c>
      <c r="D88" s="95"/>
      <c r="E88" s="11" t="s">
        <v>11</v>
      </c>
      <c r="F88" s="171">
        <v>100000</v>
      </c>
    </row>
    <row r="89" spans="1:6" x14ac:dyDescent="0.25">
      <c r="A89" s="118">
        <v>3412</v>
      </c>
      <c r="B89" s="24">
        <v>5137</v>
      </c>
      <c r="C89" s="24">
        <v>1626000000</v>
      </c>
      <c r="D89" s="95"/>
      <c r="E89" s="11" t="s">
        <v>12</v>
      </c>
      <c r="F89" s="171">
        <v>100000</v>
      </c>
    </row>
    <row r="90" spans="1:6" x14ac:dyDescent="0.25">
      <c r="A90" s="118">
        <v>3412</v>
      </c>
      <c r="B90" s="24">
        <v>6122</v>
      </c>
      <c r="C90" s="24">
        <v>1626000000</v>
      </c>
      <c r="D90" s="95"/>
      <c r="E90" s="11" t="s">
        <v>62</v>
      </c>
      <c r="F90" s="171">
        <v>100000</v>
      </c>
    </row>
    <row r="91" spans="1:6" x14ac:dyDescent="0.25">
      <c r="A91" s="118">
        <v>3412</v>
      </c>
      <c r="B91" s="24">
        <v>6121</v>
      </c>
      <c r="C91" s="24">
        <v>1626000000</v>
      </c>
      <c r="D91" s="95"/>
      <c r="E91" s="11" t="s">
        <v>22</v>
      </c>
      <c r="F91" s="171">
        <v>2600000</v>
      </c>
    </row>
    <row r="92" spans="1:6" s="2" customFormat="1" ht="12.75" x14ac:dyDescent="0.2">
      <c r="A92" s="119"/>
      <c r="B92" s="25"/>
      <c r="C92" s="25">
        <v>32004000000</v>
      </c>
      <c r="D92" s="96"/>
      <c r="E92" s="12" t="s">
        <v>78</v>
      </c>
      <c r="F92" s="62">
        <f>F93</f>
        <v>4500000</v>
      </c>
    </row>
    <row r="93" spans="1:6" x14ac:dyDescent="0.25">
      <c r="A93" s="118">
        <v>3639</v>
      </c>
      <c r="B93" s="24">
        <v>6121</v>
      </c>
      <c r="C93" s="24">
        <v>32004000000</v>
      </c>
      <c r="D93" s="95"/>
      <c r="E93" s="11" t="s">
        <v>22</v>
      </c>
      <c r="F93" s="171">
        <v>4500000</v>
      </c>
    </row>
    <row r="94" spans="1:6" x14ac:dyDescent="0.25">
      <c r="A94" s="120"/>
      <c r="B94" s="100"/>
      <c r="C94" s="100">
        <v>31711000000</v>
      </c>
      <c r="D94" s="152"/>
      <c r="E94" s="16" t="s">
        <v>29</v>
      </c>
      <c r="F94" s="63">
        <f>SUM(F95:F96)</f>
        <v>1300000</v>
      </c>
    </row>
    <row r="95" spans="1:6" x14ac:dyDescent="0.25">
      <c r="A95" s="118">
        <v>3639</v>
      </c>
      <c r="B95" s="24">
        <v>6121</v>
      </c>
      <c r="C95" s="24">
        <v>31711000000</v>
      </c>
      <c r="D95" s="95"/>
      <c r="E95" s="13" t="s">
        <v>22</v>
      </c>
      <c r="F95" s="208">
        <v>1200000</v>
      </c>
    </row>
    <row r="96" spans="1:6" x14ac:dyDescent="0.25">
      <c r="A96" s="118">
        <v>3639</v>
      </c>
      <c r="B96" s="24">
        <v>5171</v>
      </c>
      <c r="C96" s="24">
        <v>31711000000</v>
      </c>
      <c r="D96" s="95"/>
      <c r="E96" s="13" t="s">
        <v>11</v>
      </c>
      <c r="F96" s="208">
        <v>100000</v>
      </c>
    </row>
    <row r="97" spans="1:6" x14ac:dyDescent="0.25">
      <c r="A97" s="120"/>
      <c r="B97" s="100"/>
      <c r="C97" s="100">
        <v>31712000000</v>
      </c>
      <c r="D97" s="152"/>
      <c r="E97" s="16" t="s">
        <v>79</v>
      </c>
      <c r="F97" s="63">
        <f>SUM(F98:F102)</f>
        <v>5000000</v>
      </c>
    </row>
    <row r="98" spans="1:6" x14ac:dyDescent="0.25">
      <c r="A98" s="118">
        <v>3639</v>
      </c>
      <c r="B98" s="24">
        <v>6121</v>
      </c>
      <c r="C98" s="24">
        <v>31712000000</v>
      </c>
      <c r="D98" s="95"/>
      <c r="E98" s="13" t="s">
        <v>22</v>
      </c>
      <c r="F98" s="208">
        <v>3000000</v>
      </c>
    </row>
    <row r="99" spans="1:6" x14ac:dyDescent="0.25">
      <c r="A99" s="121">
        <v>3639</v>
      </c>
      <c r="B99" s="122">
        <v>5169</v>
      </c>
      <c r="C99" s="122">
        <v>31712000000</v>
      </c>
      <c r="D99" s="134"/>
      <c r="E99" s="45" t="s">
        <v>8</v>
      </c>
      <c r="F99" s="207">
        <v>1850000</v>
      </c>
    </row>
    <row r="100" spans="1:6" x14ac:dyDescent="0.25">
      <c r="A100" s="121">
        <v>3639</v>
      </c>
      <c r="B100" s="122">
        <v>5139</v>
      </c>
      <c r="C100" s="122">
        <v>31712000000</v>
      </c>
      <c r="D100" s="134"/>
      <c r="E100" s="45" t="s">
        <v>9</v>
      </c>
      <c r="F100" s="207">
        <v>50000</v>
      </c>
    </row>
    <row r="101" spans="1:6" x14ac:dyDescent="0.25">
      <c r="A101" s="121">
        <v>3639</v>
      </c>
      <c r="B101" s="122">
        <v>5137</v>
      </c>
      <c r="C101" s="122">
        <v>31712000000</v>
      </c>
      <c r="D101" s="134"/>
      <c r="E101" s="32" t="s">
        <v>19</v>
      </c>
      <c r="F101" s="207">
        <v>50000</v>
      </c>
    </row>
    <row r="102" spans="1:6" x14ac:dyDescent="0.25">
      <c r="A102" s="24">
        <v>3639</v>
      </c>
      <c r="B102" s="122">
        <v>5171</v>
      </c>
      <c r="C102" s="122">
        <v>31712000000</v>
      </c>
      <c r="D102" s="134"/>
      <c r="E102" s="32" t="s">
        <v>11</v>
      </c>
      <c r="F102" s="207">
        <v>50000</v>
      </c>
    </row>
    <row r="103" spans="1:6" x14ac:dyDescent="0.25">
      <c r="A103" s="179"/>
      <c r="B103" s="123"/>
      <c r="C103" s="123">
        <v>31826000000</v>
      </c>
      <c r="D103" s="135"/>
      <c r="E103" s="33" t="s">
        <v>52</v>
      </c>
      <c r="F103" s="64">
        <f>F104</f>
        <v>600000</v>
      </c>
    </row>
    <row r="104" spans="1:6" x14ac:dyDescent="0.25">
      <c r="A104" s="106">
        <v>3639</v>
      </c>
      <c r="B104" s="122">
        <v>6121</v>
      </c>
      <c r="C104" s="122">
        <v>31826000000</v>
      </c>
      <c r="D104" s="134"/>
      <c r="E104" s="13" t="s">
        <v>22</v>
      </c>
      <c r="F104" s="207">
        <v>600000</v>
      </c>
    </row>
    <row r="105" spans="1:6" x14ac:dyDescent="0.25">
      <c r="A105" s="124"/>
      <c r="B105" s="125"/>
      <c r="C105" s="125">
        <v>31610000000</v>
      </c>
      <c r="D105" s="155"/>
      <c r="E105" s="33" t="s">
        <v>53</v>
      </c>
      <c r="F105" s="65">
        <f>F106</f>
        <v>6000000</v>
      </c>
    </row>
    <row r="106" spans="1:6" x14ac:dyDescent="0.25">
      <c r="A106" s="126">
        <v>3319</v>
      </c>
      <c r="B106" s="89">
        <v>6121</v>
      </c>
      <c r="C106" s="88" t="s">
        <v>20</v>
      </c>
      <c r="D106" s="90"/>
      <c r="E106" s="13" t="s">
        <v>22</v>
      </c>
      <c r="F106" s="173">
        <v>6000000</v>
      </c>
    </row>
    <row r="107" spans="1:6" x14ac:dyDescent="0.25">
      <c r="A107" s="124"/>
      <c r="B107" s="125"/>
      <c r="C107" s="127" t="s">
        <v>107</v>
      </c>
      <c r="D107" s="155"/>
      <c r="E107" s="33" t="s">
        <v>101</v>
      </c>
      <c r="F107" s="65">
        <f>F108</f>
        <v>7000000</v>
      </c>
    </row>
    <row r="108" spans="1:6" x14ac:dyDescent="0.25">
      <c r="A108" s="126">
        <v>3639</v>
      </c>
      <c r="B108" s="89">
        <v>6121</v>
      </c>
      <c r="C108" s="88" t="s">
        <v>107</v>
      </c>
      <c r="D108" s="156"/>
      <c r="E108" s="46" t="s">
        <v>22</v>
      </c>
      <c r="F108" s="172">
        <v>7000000</v>
      </c>
    </row>
    <row r="109" spans="1:6" x14ac:dyDescent="0.25">
      <c r="A109" s="124"/>
      <c r="B109" s="125"/>
      <c r="C109" s="127" t="s">
        <v>45</v>
      </c>
      <c r="D109" s="155"/>
      <c r="E109" s="33" t="s">
        <v>46</v>
      </c>
      <c r="F109" s="65">
        <f>F110</f>
        <v>6000000</v>
      </c>
    </row>
    <row r="110" spans="1:6" x14ac:dyDescent="0.25">
      <c r="A110" s="126">
        <v>3412</v>
      </c>
      <c r="B110" s="89">
        <v>6121</v>
      </c>
      <c r="C110" s="88" t="s">
        <v>45</v>
      </c>
      <c r="D110" s="157"/>
      <c r="E110" s="46" t="s">
        <v>22</v>
      </c>
      <c r="F110" s="172">
        <v>6000000</v>
      </c>
    </row>
    <row r="111" spans="1:6" x14ac:dyDescent="0.25">
      <c r="A111" s="124"/>
      <c r="B111" s="125"/>
      <c r="C111" s="127" t="s">
        <v>47</v>
      </c>
      <c r="D111" s="155"/>
      <c r="E111" s="33" t="s">
        <v>92</v>
      </c>
      <c r="F111" s="65">
        <f>F112</f>
        <v>15000000</v>
      </c>
    </row>
    <row r="112" spans="1:6" x14ac:dyDescent="0.25">
      <c r="A112" s="126">
        <v>2219</v>
      </c>
      <c r="B112" s="89">
        <v>6121</v>
      </c>
      <c r="C112" s="88" t="s">
        <v>47</v>
      </c>
      <c r="D112" s="157"/>
      <c r="E112" s="46" t="s">
        <v>22</v>
      </c>
      <c r="F112" s="172">
        <v>15000000</v>
      </c>
    </row>
    <row r="113" spans="1:6" x14ac:dyDescent="0.25">
      <c r="A113" s="129"/>
      <c r="B113" s="130"/>
      <c r="C113" s="131" t="s">
        <v>49</v>
      </c>
      <c r="D113" s="158"/>
      <c r="E113" s="47" t="s">
        <v>48</v>
      </c>
      <c r="F113" s="66">
        <f>F114</f>
        <v>1000000</v>
      </c>
    </row>
    <row r="114" spans="1:6" x14ac:dyDescent="0.25">
      <c r="A114" s="128">
        <v>3639</v>
      </c>
      <c r="B114" s="102">
        <v>6125</v>
      </c>
      <c r="C114" s="91" t="s">
        <v>49</v>
      </c>
      <c r="D114" s="103"/>
      <c r="E114" s="34" t="s">
        <v>50</v>
      </c>
      <c r="F114" s="210">
        <v>1000000</v>
      </c>
    </row>
    <row r="115" spans="1:6" x14ac:dyDescent="0.25">
      <c r="A115" s="27"/>
      <c r="B115" s="176"/>
      <c r="C115" s="25">
        <v>32008000000</v>
      </c>
      <c r="D115" s="96"/>
      <c r="E115" s="12" t="s">
        <v>76</v>
      </c>
      <c r="F115" s="62">
        <f>F116</f>
        <v>3500000</v>
      </c>
    </row>
    <row r="116" spans="1:6" x14ac:dyDescent="0.25">
      <c r="A116" s="24">
        <v>3639</v>
      </c>
      <c r="B116" s="177">
        <v>6121</v>
      </c>
      <c r="C116" s="24">
        <v>32008000000</v>
      </c>
      <c r="D116" s="95"/>
      <c r="E116" s="11" t="s">
        <v>22</v>
      </c>
      <c r="F116" s="171">
        <v>3500000</v>
      </c>
    </row>
    <row r="117" spans="1:6" s="43" customFormat="1" ht="14.25" x14ac:dyDescent="0.2">
      <c r="A117" s="27"/>
      <c r="B117" s="178"/>
      <c r="C117" s="27">
        <v>32009000000</v>
      </c>
      <c r="D117" s="99"/>
      <c r="E117" s="14" t="s">
        <v>77</v>
      </c>
      <c r="F117" s="164">
        <f>F118</f>
        <v>12000000</v>
      </c>
    </row>
    <row r="118" spans="1:6" s="43" customFormat="1" ht="14.25" x14ac:dyDescent="0.2">
      <c r="A118" s="24">
        <v>2212</v>
      </c>
      <c r="B118" s="95">
        <v>6121</v>
      </c>
      <c r="C118" s="24">
        <v>32009000000</v>
      </c>
      <c r="D118" s="177"/>
      <c r="E118" s="18" t="s">
        <v>22</v>
      </c>
      <c r="F118" s="59">
        <v>12000000</v>
      </c>
    </row>
    <row r="119" spans="1:6" s="43" customFormat="1" ht="14.25" x14ac:dyDescent="0.2">
      <c r="A119" s="27"/>
      <c r="B119" s="178"/>
      <c r="C119" s="27">
        <v>32010000000</v>
      </c>
      <c r="D119" s="99"/>
      <c r="E119" s="14" t="s">
        <v>87</v>
      </c>
      <c r="F119" s="164">
        <f>SUM(F120:F121)</f>
        <v>3500000</v>
      </c>
    </row>
    <row r="120" spans="1:6" s="43" customFormat="1" ht="14.25" x14ac:dyDescent="0.2">
      <c r="A120" s="24">
        <v>3412</v>
      </c>
      <c r="B120" s="95">
        <v>6121</v>
      </c>
      <c r="C120" s="24">
        <v>32010000000</v>
      </c>
      <c r="D120" s="177"/>
      <c r="E120" s="18" t="s">
        <v>22</v>
      </c>
      <c r="F120" s="59">
        <v>2000000</v>
      </c>
    </row>
    <row r="121" spans="1:6" s="43" customFormat="1" ht="14.25" x14ac:dyDescent="0.2">
      <c r="A121" s="24">
        <v>3412</v>
      </c>
      <c r="B121" s="95">
        <v>5171</v>
      </c>
      <c r="C121" s="24">
        <v>32010000000</v>
      </c>
      <c r="D121" s="177"/>
      <c r="E121" s="18" t="s">
        <v>11</v>
      </c>
      <c r="F121" s="59">
        <v>1500000</v>
      </c>
    </row>
    <row r="122" spans="1:6" s="43" customFormat="1" ht="14.25" x14ac:dyDescent="0.2">
      <c r="A122" s="27"/>
      <c r="B122" s="176"/>
      <c r="C122" s="25">
        <v>32007000000</v>
      </c>
      <c r="D122" s="96"/>
      <c r="E122" s="12" t="s">
        <v>103</v>
      </c>
      <c r="F122" s="62">
        <f>F123</f>
        <v>3000000</v>
      </c>
    </row>
    <row r="123" spans="1:6" s="43" customFormat="1" ht="14.25" x14ac:dyDescent="0.2">
      <c r="A123" s="24">
        <v>3639</v>
      </c>
      <c r="B123" s="177">
        <v>5171</v>
      </c>
      <c r="C123" s="24">
        <v>32007000000</v>
      </c>
      <c r="D123" s="95"/>
      <c r="E123" s="18" t="s">
        <v>11</v>
      </c>
      <c r="F123" s="171">
        <v>3000000</v>
      </c>
    </row>
    <row r="124" spans="1:6" s="43" customFormat="1" ht="14.25" x14ac:dyDescent="0.2">
      <c r="A124" s="27"/>
      <c r="B124" s="178"/>
      <c r="C124" s="27">
        <v>32011000000</v>
      </c>
      <c r="D124" s="99"/>
      <c r="E124" s="14" t="s">
        <v>88</v>
      </c>
      <c r="F124" s="164">
        <f>SUM(F125:F126)</f>
        <v>500000</v>
      </c>
    </row>
    <row r="125" spans="1:6" s="43" customFormat="1" ht="14.25" x14ac:dyDescent="0.2">
      <c r="A125" s="24">
        <v>2219</v>
      </c>
      <c r="B125" s="95">
        <v>6121</v>
      </c>
      <c r="C125" s="24">
        <v>32011000000</v>
      </c>
      <c r="D125" s="177"/>
      <c r="E125" s="18" t="s">
        <v>22</v>
      </c>
      <c r="F125" s="59">
        <v>300000</v>
      </c>
    </row>
    <row r="126" spans="1:6" s="43" customFormat="1" ht="14.25" x14ac:dyDescent="0.2">
      <c r="A126" s="24">
        <v>2219</v>
      </c>
      <c r="B126" s="95">
        <v>5171</v>
      </c>
      <c r="C126" s="24">
        <v>32011000000</v>
      </c>
      <c r="D126" s="177"/>
      <c r="E126" s="18" t="s">
        <v>11</v>
      </c>
      <c r="F126" s="59">
        <v>200000</v>
      </c>
    </row>
    <row r="127" spans="1:6" s="43" customFormat="1" ht="14.25" x14ac:dyDescent="0.2">
      <c r="A127" s="27"/>
      <c r="B127" s="178"/>
      <c r="C127" s="27">
        <v>31864000000</v>
      </c>
      <c r="D127" s="99"/>
      <c r="E127" s="14" t="s">
        <v>80</v>
      </c>
      <c r="F127" s="164">
        <f>F128</f>
        <v>2000000</v>
      </c>
    </row>
    <row r="128" spans="1:6" s="43" customFormat="1" thickBot="1" x14ac:dyDescent="0.25">
      <c r="A128" s="136">
        <v>3639</v>
      </c>
      <c r="B128" s="137">
        <v>5171</v>
      </c>
      <c r="C128" s="136">
        <v>31864000000</v>
      </c>
      <c r="D128" s="137"/>
      <c r="E128" s="18" t="s">
        <v>11</v>
      </c>
      <c r="F128" s="209">
        <v>2000000</v>
      </c>
    </row>
    <row r="129" spans="1:6" ht="16.5" thickBot="1" x14ac:dyDescent="0.3">
      <c r="A129" s="26"/>
      <c r="B129" s="101"/>
      <c r="C129" s="28"/>
      <c r="D129" s="101"/>
      <c r="E129" s="15" t="s">
        <v>66</v>
      </c>
      <c r="F129" s="7">
        <f>SUM(F130:F131)/2</f>
        <v>2000000</v>
      </c>
    </row>
    <row r="130" spans="1:6" s="2" customFormat="1" ht="12.75" x14ac:dyDescent="0.2">
      <c r="A130" s="132"/>
      <c r="B130" s="133"/>
      <c r="C130" s="132">
        <v>32012000000</v>
      </c>
      <c r="D130" s="133"/>
      <c r="E130" s="14" t="s">
        <v>86</v>
      </c>
      <c r="F130" s="67">
        <f>F131</f>
        <v>2000000</v>
      </c>
    </row>
    <row r="131" spans="1:6" ht="15.75" thickBot="1" x14ac:dyDescent="0.3">
      <c r="A131" s="122">
        <v>3322</v>
      </c>
      <c r="B131" s="134">
        <v>5171</v>
      </c>
      <c r="C131" s="122">
        <v>32012000000</v>
      </c>
      <c r="D131" s="134"/>
      <c r="E131" s="20" t="s">
        <v>11</v>
      </c>
      <c r="F131" s="170">
        <v>2000000</v>
      </c>
    </row>
    <row r="132" spans="1:6" ht="16.5" thickBot="1" x14ac:dyDescent="0.3">
      <c r="A132" s="112"/>
      <c r="B132" s="113"/>
      <c r="C132" s="112"/>
      <c r="D132" s="113"/>
      <c r="E132" s="15" t="s">
        <v>31</v>
      </c>
      <c r="F132" s="7">
        <f>SUM(F133:F136)/2</f>
        <v>8100000</v>
      </c>
    </row>
    <row r="133" spans="1:6" s="3" customFormat="1" ht="12.75" x14ac:dyDescent="0.2">
      <c r="A133" s="25"/>
      <c r="B133" s="96"/>
      <c r="C133" s="25">
        <v>32001000000</v>
      </c>
      <c r="D133" s="96"/>
      <c r="E133" s="165" t="s">
        <v>89</v>
      </c>
      <c r="F133" s="55">
        <f>F134</f>
        <v>3100000</v>
      </c>
    </row>
    <row r="134" spans="1:6" x14ac:dyDescent="0.25">
      <c r="A134" s="24">
        <v>3113</v>
      </c>
      <c r="B134" s="95">
        <v>6121</v>
      </c>
      <c r="C134" s="24">
        <v>32001000000</v>
      </c>
      <c r="D134" s="95"/>
      <c r="E134" s="166" t="s">
        <v>22</v>
      </c>
      <c r="F134" s="59">
        <v>3100000</v>
      </c>
    </row>
    <row r="135" spans="1:6" x14ac:dyDescent="0.25">
      <c r="A135" s="25"/>
      <c r="B135" s="96"/>
      <c r="C135" s="25">
        <v>32003000000</v>
      </c>
      <c r="D135" s="96"/>
      <c r="E135" s="165" t="s">
        <v>81</v>
      </c>
      <c r="F135" s="55">
        <f>F136</f>
        <v>5000000</v>
      </c>
    </row>
    <row r="136" spans="1:6" ht="15.75" thickBot="1" x14ac:dyDescent="0.3">
      <c r="A136" s="24">
        <v>3113</v>
      </c>
      <c r="B136" s="95">
        <v>6121</v>
      </c>
      <c r="C136" s="24">
        <v>32003000000</v>
      </c>
      <c r="D136" s="95"/>
      <c r="E136" s="166" t="s">
        <v>22</v>
      </c>
      <c r="F136" s="59">
        <v>5000000</v>
      </c>
    </row>
    <row r="137" spans="1:6" ht="16.5" thickBot="1" x14ac:dyDescent="0.3">
      <c r="A137" s="28"/>
      <c r="B137" s="101"/>
      <c r="C137" s="28"/>
      <c r="D137" s="101"/>
      <c r="E137" s="15" t="s">
        <v>39</v>
      </c>
      <c r="F137" s="7">
        <f>F138+F160</f>
        <v>4600000</v>
      </c>
    </row>
    <row r="138" spans="1:6" x14ac:dyDescent="0.25">
      <c r="A138" s="138"/>
      <c r="B138" s="139"/>
      <c r="C138" s="140">
        <v>31747000000</v>
      </c>
      <c r="D138" s="139"/>
      <c r="E138" s="40" t="s">
        <v>40</v>
      </c>
      <c r="F138" s="68">
        <f>SUM(F139:F159)</f>
        <v>2300000</v>
      </c>
    </row>
    <row r="139" spans="1:6" x14ac:dyDescent="0.25">
      <c r="A139" s="24">
        <v>6171</v>
      </c>
      <c r="B139" s="95">
        <v>5169</v>
      </c>
      <c r="C139" s="24">
        <v>31747000000</v>
      </c>
      <c r="D139" s="95"/>
      <c r="E139" s="11" t="s">
        <v>8</v>
      </c>
      <c r="F139" s="59">
        <v>5000</v>
      </c>
    </row>
    <row r="140" spans="1:6" s="6" customFormat="1" x14ac:dyDescent="0.25">
      <c r="A140" s="24">
        <v>6171</v>
      </c>
      <c r="B140" s="95">
        <v>5169</v>
      </c>
      <c r="C140" s="24">
        <v>31747000000</v>
      </c>
      <c r="D140" s="95">
        <v>104113013</v>
      </c>
      <c r="E140" s="11" t="s">
        <v>8</v>
      </c>
      <c r="F140" s="59">
        <v>10000</v>
      </c>
    </row>
    <row r="141" spans="1:6" x14ac:dyDescent="0.25">
      <c r="A141" s="24">
        <v>6171</v>
      </c>
      <c r="B141" s="95">
        <v>5169</v>
      </c>
      <c r="C141" s="24">
        <v>31747000000</v>
      </c>
      <c r="D141" s="95">
        <v>104513013</v>
      </c>
      <c r="E141" s="11" t="s">
        <v>8</v>
      </c>
      <c r="F141" s="59">
        <v>85000</v>
      </c>
    </row>
    <row r="142" spans="1:6" x14ac:dyDescent="0.25">
      <c r="A142" s="141">
        <v>6171</v>
      </c>
      <c r="B142" s="142">
        <v>5424</v>
      </c>
      <c r="C142" s="24">
        <v>31747000000</v>
      </c>
      <c r="D142" s="159"/>
      <c r="E142" s="22" t="s">
        <v>91</v>
      </c>
      <c r="F142" s="59">
        <v>1000</v>
      </c>
    </row>
    <row r="143" spans="1:6" x14ac:dyDescent="0.25">
      <c r="A143" s="141">
        <v>6171</v>
      </c>
      <c r="B143" s="142">
        <v>5424</v>
      </c>
      <c r="C143" s="24">
        <v>31747000000</v>
      </c>
      <c r="D143" s="95">
        <v>104113013</v>
      </c>
      <c r="E143" s="22" t="s">
        <v>91</v>
      </c>
      <c r="F143" s="59">
        <v>2000</v>
      </c>
    </row>
    <row r="144" spans="1:6" x14ac:dyDescent="0.25">
      <c r="A144" s="141">
        <v>6171</v>
      </c>
      <c r="B144" s="142">
        <v>5424</v>
      </c>
      <c r="C144" s="24">
        <v>31747000000</v>
      </c>
      <c r="D144" s="95">
        <v>104513013</v>
      </c>
      <c r="E144" s="22" t="s">
        <v>91</v>
      </c>
      <c r="F144" s="59">
        <v>17000</v>
      </c>
    </row>
    <row r="145" spans="1:6" x14ac:dyDescent="0.25">
      <c r="A145" s="141">
        <v>6171</v>
      </c>
      <c r="B145" s="142">
        <v>5137</v>
      </c>
      <c r="C145" s="24">
        <v>31747000000</v>
      </c>
      <c r="D145" s="159"/>
      <c r="E145" s="22" t="s">
        <v>12</v>
      </c>
      <c r="F145" s="59">
        <v>3000</v>
      </c>
    </row>
    <row r="146" spans="1:6" x14ac:dyDescent="0.25">
      <c r="A146" s="141">
        <v>6171</v>
      </c>
      <c r="B146" s="142">
        <v>5137</v>
      </c>
      <c r="C146" s="24">
        <v>31747000000</v>
      </c>
      <c r="D146" s="95">
        <v>104113013</v>
      </c>
      <c r="E146" s="22" t="s">
        <v>12</v>
      </c>
      <c r="F146" s="59">
        <v>6000</v>
      </c>
    </row>
    <row r="147" spans="1:6" x14ac:dyDescent="0.25">
      <c r="A147" s="141">
        <v>6171</v>
      </c>
      <c r="B147" s="142">
        <v>5137</v>
      </c>
      <c r="C147" s="24">
        <v>31747000000</v>
      </c>
      <c r="D147" s="95">
        <v>104513013</v>
      </c>
      <c r="E147" s="22" t="s">
        <v>12</v>
      </c>
      <c r="F147" s="59">
        <v>41000</v>
      </c>
    </row>
    <row r="148" spans="1:6" x14ac:dyDescent="0.25">
      <c r="A148" s="141">
        <v>6171</v>
      </c>
      <c r="B148" s="142">
        <v>5167</v>
      </c>
      <c r="C148" s="24">
        <v>31747000000</v>
      </c>
      <c r="D148" s="159"/>
      <c r="E148" s="22" t="s">
        <v>41</v>
      </c>
      <c r="F148" s="59">
        <v>15000</v>
      </c>
    </row>
    <row r="149" spans="1:6" x14ac:dyDescent="0.25">
      <c r="A149" s="141">
        <v>6171</v>
      </c>
      <c r="B149" s="142">
        <v>5167</v>
      </c>
      <c r="C149" s="24">
        <v>31747000000</v>
      </c>
      <c r="D149" s="95">
        <v>104113013</v>
      </c>
      <c r="E149" s="22" t="s">
        <v>41</v>
      </c>
      <c r="F149" s="59">
        <v>30000</v>
      </c>
    </row>
    <row r="150" spans="1:6" x14ac:dyDescent="0.25">
      <c r="A150" s="141">
        <v>6171</v>
      </c>
      <c r="B150" s="142">
        <v>5167</v>
      </c>
      <c r="C150" s="24">
        <v>31747000000</v>
      </c>
      <c r="D150" s="95">
        <v>104513013</v>
      </c>
      <c r="E150" s="22" t="s">
        <v>41</v>
      </c>
      <c r="F150" s="59">
        <v>255000</v>
      </c>
    </row>
    <row r="151" spans="1:6" x14ac:dyDescent="0.25">
      <c r="A151" s="141">
        <v>6171</v>
      </c>
      <c r="B151" s="142">
        <v>5011</v>
      </c>
      <c r="C151" s="24">
        <v>31747000000</v>
      </c>
      <c r="D151" s="159"/>
      <c r="E151" s="11" t="s">
        <v>42</v>
      </c>
      <c r="F151" s="59">
        <v>75000</v>
      </c>
    </row>
    <row r="152" spans="1:6" x14ac:dyDescent="0.25">
      <c r="A152" s="141">
        <v>6171</v>
      </c>
      <c r="B152" s="142">
        <v>5011</v>
      </c>
      <c r="C152" s="24">
        <v>31747000000</v>
      </c>
      <c r="D152" s="95">
        <v>104113013</v>
      </c>
      <c r="E152" s="11" t="s">
        <v>42</v>
      </c>
      <c r="F152" s="59">
        <v>150000</v>
      </c>
    </row>
    <row r="153" spans="1:6" x14ac:dyDescent="0.25">
      <c r="A153" s="141">
        <v>6171</v>
      </c>
      <c r="B153" s="142">
        <v>5011</v>
      </c>
      <c r="C153" s="24">
        <v>31747000000</v>
      </c>
      <c r="D153" s="95">
        <v>104513013</v>
      </c>
      <c r="E153" s="11" t="s">
        <v>42</v>
      </c>
      <c r="F153" s="59">
        <v>1275000</v>
      </c>
    </row>
    <row r="154" spans="1:6" x14ac:dyDescent="0.25">
      <c r="A154" s="141">
        <v>6171</v>
      </c>
      <c r="B154" s="142">
        <v>5031</v>
      </c>
      <c r="C154" s="24">
        <v>31747000000</v>
      </c>
      <c r="D154" s="159"/>
      <c r="E154" s="11" t="s">
        <v>43</v>
      </c>
      <c r="F154" s="59">
        <v>10000</v>
      </c>
    </row>
    <row r="155" spans="1:6" x14ac:dyDescent="0.25">
      <c r="A155" s="141">
        <v>6171</v>
      </c>
      <c r="B155" s="142">
        <v>5031</v>
      </c>
      <c r="C155" s="24">
        <v>31747000000</v>
      </c>
      <c r="D155" s="95">
        <v>104113013</v>
      </c>
      <c r="E155" s="11" t="s">
        <v>43</v>
      </c>
      <c r="F155" s="59">
        <v>20000</v>
      </c>
    </row>
    <row r="156" spans="1:6" x14ac:dyDescent="0.25">
      <c r="A156" s="141">
        <v>6171</v>
      </c>
      <c r="B156" s="142">
        <v>5031</v>
      </c>
      <c r="C156" s="24">
        <v>31747000000</v>
      </c>
      <c r="D156" s="95">
        <v>104513013</v>
      </c>
      <c r="E156" s="11" t="s">
        <v>43</v>
      </c>
      <c r="F156" s="59">
        <v>170000</v>
      </c>
    </row>
    <row r="157" spans="1:6" x14ac:dyDescent="0.25">
      <c r="A157" s="141">
        <v>6171</v>
      </c>
      <c r="B157" s="95">
        <v>5032</v>
      </c>
      <c r="C157" s="24">
        <v>31747000000</v>
      </c>
      <c r="D157" s="160"/>
      <c r="E157" s="11" t="s">
        <v>44</v>
      </c>
      <c r="F157" s="59">
        <v>7000</v>
      </c>
    </row>
    <row r="158" spans="1:6" x14ac:dyDescent="0.25">
      <c r="A158" s="141">
        <v>6171</v>
      </c>
      <c r="B158" s="95">
        <v>5032</v>
      </c>
      <c r="C158" s="24">
        <v>31747000000</v>
      </c>
      <c r="D158" s="95">
        <v>104113013</v>
      </c>
      <c r="E158" s="11" t="s">
        <v>44</v>
      </c>
      <c r="F158" s="59">
        <v>14000</v>
      </c>
    </row>
    <row r="159" spans="1:6" x14ac:dyDescent="0.25">
      <c r="A159" s="143">
        <v>6171</v>
      </c>
      <c r="B159" s="134">
        <v>5032</v>
      </c>
      <c r="C159" s="122">
        <v>31747000000</v>
      </c>
      <c r="D159" s="134">
        <v>104513013</v>
      </c>
      <c r="E159" s="20" t="s">
        <v>44</v>
      </c>
      <c r="F159" s="170">
        <v>109000</v>
      </c>
    </row>
    <row r="160" spans="1:6" x14ac:dyDescent="0.25">
      <c r="A160" s="25"/>
      <c r="B160" s="96"/>
      <c r="C160" s="25">
        <v>31839000000</v>
      </c>
      <c r="D160" s="96"/>
      <c r="E160" s="12" t="s">
        <v>51</v>
      </c>
      <c r="F160" s="55">
        <f>SUM(F161:F163)</f>
        <v>2300000</v>
      </c>
    </row>
    <row r="161" spans="1:7" x14ac:dyDescent="0.25">
      <c r="A161" s="184">
        <v>6171</v>
      </c>
      <c r="B161" s="185">
        <v>5169</v>
      </c>
      <c r="C161" s="186">
        <v>31839000000</v>
      </c>
      <c r="D161" s="185"/>
      <c r="E161" s="187" t="s">
        <v>16</v>
      </c>
      <c r="F161" s="188">
        <v>115000</v>
      </c>
    </row>
    <row r="162" spans="1:7" x14ac:dyDescent="0.25">
      <c r="A162" s="141">
        <v>6171</v>
      </c>
      <c r="B162" s="95">
        <v>5169</v>
      </c>
      <c r="C162" s="24">
        <v>31839000000</v>
      </c>
      <c r="D162" s="95">
        <v>104113013</v>
      </c>
      <c r="E162" s="187" t="s">
        <v>16</v>
      </c>
      <c r="F162" s="59">
        <v>230000</v>
      </c>
    </row>
    <row r="163" spans="1:7" ht="15.75" thickBot="1" x14ac:dyDescent="0.3">
      <c r="A163" s="201">
        <v>6171</v>
      </c>
      <c r="B163" s="137">
        <v>5169</v>
      </c>
      <c r="C163" s="136">
        <v>31839000000</v>
      </c>
      <c r="D163" s="137">
        <v>104513013</v>
      </c>
      <c r="E163" s="202" t="s">
        <v>16</v>
      </c>
      <c r="F163" s="203">
        <v>1955000</v>
      </c>
    </row>
    <row r="166" spans="1:7" x14ac:dyDescent="0.25">
      <c r="F166" s="196" t="s">
        <v>72</v>
      </c>
      <c r="G166" s="199">
        <f>F7+F8+F9+F10+F13+F18+F19+F20+F21+F22+F23+F24+F25+F31+F32+F33+F34+F37+F60+F65+F74+F75+F78+F81+F84+F85+F87+F88+F89+F96+F99+F100+F101+F102+F121+F123+F126+F128+F131+F139+F140+F141+F142+F143+F144+F145+F146+F147+F148+F149+F150+F151+F152+F153+F154+F155+F156+F157+F158+F159+F161+F162+F163</f>
        <v>46850000</v>
      </c>
    </row>
    <row r="167" spans="1:7" x14ac:dyDescent="0.25">
      <c r="F167" s="197" t="s">
        <v>71</v>
      </c>
      <c r="G167" s="198">
        <f>F6+F11+F12+F15+F16+F28+F40+F42+F44+F46+F48+F50+F52+F54+F56+F58+F62+F64+F66+F68+F71+F76+F79+F83+F90+F91+F93+F95++F98+F104+F106+F108+F110+F112+F114+F116+F118+F120+F125+F134+F136</f>
        <v>191250000</v>
      </c>
    </row>
    <row r="168" spans="1:7" x14ac:dyDescent="0.25">
      <c r="G168" s="195">
        <f>SUBTOTAL(9,G166:G167)</f>
        <v>238100000</v>
      </c>
    </row>
    <row r="1038" spans="10:10" x14ac:dyDescent="0.25">
      <c r="J1038">
        <f>SUM(J1035:J1037)</f>
        <v>0</v>
      </c>
    </row>
  </sheetData>
  <autoFilter ref="A1:F165"/>
  <pageMargins left="0.25" right="0.25" top="0.75" bottom="0.75" header="0.3" footer="0.3"/>
  <pageSetup paperSize="9" scale="5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2020</vt:lpstr>
      <vt:lpstr>List1</vt:lpstr>
      <vt:lpstr>'2020'!Oblast_tisku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Jitka Šurkalová</dc:creator>
  <cp:lastModifiedBy>Matějková Romana</cp:lastModifiedBy>
  <cp:lastPrinted>2019-10-11T08:42:02Z</cp:lastPrinted>
  <dcterms:created xsi:type="dcterms:W3CDTF">2016-06-08T14:23:23Z</dcterms:created>
  <dcterms:modified xsi:type="dcterms:W3CDTF">2019-10-24T06:58:44Z</dcterms:modified>
</cp:coreProperties>
</file>